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160" firstSheet="14" activeTab="14"/>
  </bookViews>
  <sheets>
    <sheet name="Свод до 31.12.2009" sheetId="1" r:id="rId1"/>
    <sheet name="СПб" sheetId="4" r:id="rId2"/>
    <sheet name="Тосненский" sheetId="24" r:id="rId3"/>
    <sheet name="Тихвинский" sheetId="23" r:id="rId4"/>
    <sheet name="Сланцевский" sheetId="22" r:id="rId5"/>
    <sheet name="Подпорожский" sheetId="21" r:id="rId6"/>
    <sheet name="Приозерский" sheetId="20" r:id="rId7"/>
    <sheet name="Лужский" sheetId="17" r:id="rId8"/>
    <sheet name="Бокситогорский" sheetId="11" r:id="rId9"/>
    <sheet name="Волосовский" sheetId="10" r:id="rId10"/>
    <sheet name="Всеволожский" sheetId="9" r:id="rId11"/>
    <sheet name="Выборгский-" sheetId="8" r:id="rId12"/>
    <sheet name="Гатчинский" sheetId="7" r:id="rId13"/>
    <sheet name="Кингисеппский" sheetId="13" r:id="rId14"/>
    <sheet name="ГОДОВОЙ ПЛАН" sheetId="27" r:id="rId15"/>
  </sheets>
  <definedNames>
    <definedName name="_xlnm.Print_Area" localSheetId="14">'ГОДОВОЙ ПЛАН'!$A$1:$BS$211</definedName>
    <definedName name="_xlnm.Print_Area" localSheetId="1">СПб!$A$4:$P$58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6" i="27" l="1"/>
  <c r="V79" i="27"/>
  <c r="S79" i="27"/>
  <c r="BS198" i="27" l="1"/>
  <c r="AL83" i="27"/>
  <c r="BB159" i="27"/>
  <c r="BR198" i="27"/>
  <c r="BL198" i="27"/>
  <c r="BB175" i="27"/>
  <c r="BA175" i="27"/>
  <c r="AZ175" i="27"/>
  <c r="BB165" i="27"/>
  <c r="AX165" i="27"/>
  <c r="AW159" i="27"/>
  <c r="AM138" i="27"/>
  <c r="AL107" i="27"/>
  <c r="AD107" i="27"/>
  <c r="AA83" i="27"/>
  <c r="X83" i="27"/>
  <c r="X79" i="27"/>
  <c r="O56" i="27"/>
  <c r="J56" i="27"/>
  <c r="I56" i="27"/>
  <c r="BG199" i="27" l="1"/>
  <c r="BL193" i="27"/>
  <c r="BG188" i="27"/>
  <c r="BG187" i="27"/>
  <c r="BG186" i="27"/>
  <c r="BG185" i="27"/>
  <c r="BG183" i="27"/>
  <c r="BG180" i="27"/>
  <c r="AY175" i="27"/>
  <c r="AX175" i="27"/>
  <c r="AW175" i="27"/>
  <c r="BA167" i="27"/>
  <c r="BA165" i="27"/>
  <c r="AZ165" i="27"/>
  <c r="AY165" i="27"/>
  <c r="AW165" i="27"/>
  <c r="BA161" i="27"/>
  <c r="AZ159" i="27"/>
  <c r="AY159" i="27"/>
  <c r="AX159" i="27"/>
  <c r="BA159" i="27"/>
  <c r="BS175" i="27" l="1"/>
  <c r="BS165" i="27"/>
  <c r="BS159" i="27"/>
  <c r="BS122" i="27"/>
  <c r="BS107" i="27"/>
  <c r="BS88" i="27"/>
  <c r="AX198" i="27"/>
  <c r="AW198" i="27"/>
  <c r="BA193" i="27"/>
  <c r="BA190" i="27"/>
  <c r="BB199" i="27"/>
  <c r="BA187" i="27"/>
  <c r="BA186" i="27"/>
  <c r="BA185" i="27"/>
  <c r="BA183" i="27"/>
  <c r="BA180" i="27"/>
  <c r="AZ178" i="27"/>
  <c r="AY178" i="27"/>
  <c r="AX178" i="27"/>
  <c r="BA177" i="27"/>
  <c r="AS175" i="27"/>
  <c r="AR175" i="27"/>
  <c r="AV167" i="27"/>
  <c r="AU165" i="27"/>
  <c r="AT165" i="27"/>
  <c r="AR165" i="27"/>
  <c r="AV161" i="27"/>
  <c r="AU159" i="27"/>
  <c r="AT159" i="27"/>
  <c r="AS159" i="27"/>
  <c r="AO155" i="27"/>
  <c r="AQ155" i="27" s="1"/>
  <c r="AN155" i="27"/>
  <c r="AM155" i="27"/>
  <c r="AQ154" i="27"/>
  <c r="AQ150" i="27"/>
  <c r="AN148" i="27"/>
  <c r="AM148" i="27"/>
  <c r="AO145" i="27"/>
  <c r="AQ144" i="27"/>
  <c r="AQ140" i="27"/>
  <c r="AP138" i="27"/>
  <c r="AO138" i="27"/>
  <c r="AQ138" i="27"/>
  <c r="AQ137" i="27"/>
  <c r="AQ136" i="27"/>
  <c r="AQ134" i="27"/>
  <c r="AQ133" i="27"/>
  <c r="AQ130" i="27"/>
  <c r="AQ129" i="27"/>
  <c r="AQ126" i="27"/>
  <c r="AQ124" i="27"/>
  <c r="AJ138" i="27"/>
  <c r="AK138" i="27" s="1"/>
  <c r="AG138" i="27"/>
  <c r="AK137" i="27"/>
  <c r="AK136" i="27"/>
  <c r="AK134" i="27"/>
  <c r="AK133" i="27"/>
  <c r="AK130" i="27"/>
  <c r="AK129" i="27"/>
  <c r="AK126" i="27"/>
  <c r="AK124" i="27"/>
  <c r="AH122" i="27"/>
  <c r="AK122" i="27" s="1"/>
  <c r="AE122" i="27"/>
  <c r="AF122" i="27" s="1"/>
  <c r="AD122" i="27"/>
  <c r="AC122" i="27"/>
  <c r="AB122" i="27"/>
  <c r="AC107" i="27"/>
  <c r="AF106" i="27"/>
  <c r="AF105" i="27"/>
  <c r="AF103" i="27"/>
  <c r="AF99" i="27"/>
  <c r="AF96" i="27"/>
  <c r="AF95" i="27"/>
  <c r="AF94" i="27"/>
  <c r="AF93" i="27"/>
  <c r="AF92" i="27"/>
  <c r="AF91" i="27"/>
  <c r="AF90" i="27"/>
  <c r="Y107" i="27"/>
  <c r="AA107" i="27" s="1"/>
  <c r="X107" i="27"/>
  <c r="W107" i="27"/>
  <c r="AA106" i="27"/>
  <c r="AA105" i="27"/>
  <c r="AA103" i="27"/>
  <c r="AA99" i="27"/>
  <c r="AA95" i="27"/>
  <c r="AA94" i="27"/>
  <c r="AA93" i="27"/>
  <c r="AA92" i="27"/>
  <c r="AA91" i="27"/>
  <c r="AA90" i="27"/>
  <c r="AA88" i="27"/>
  <c r="X88" i="27"/>
  <c r="W88" i="27"/>
  <c r="AA85" i="27"/>
  <c r="W83" i="27"/>
  <c r="AA81" i="27"/>
  <c r="AA79" i="27"/>
  <c r="Z79" i="27"/>
  <c r="Y79" i="27"/>
  <c r="AA78" i="27"/>
  <c r="AA77" i="27"/>
  <c r="T79" i="27"/>
  <c r="U78" i="27"/>
  <c r="U77" i="27"/>
  <c r="U58" i="27"/>
  <c r="P53" i="27"/>
  <c r="P52" i="27"/>
  <c r="P51" i="27"/>
  <c r="P50" i="27"/>
  <c r="U79" i="27" l="1"/>
  <c r="AF107" i="27"/>
  <c r="BQ130" i="27"/>
  <c r="BL130" i="27"/>
  <c r="BG130" i="27"/>
  <c r="BA130" i="27"/>
  <c r="AV130" i="27"/>
  <c r="AF130" i="27"/>
  <c r="AA130" i="27"/>
  <c r="U130" i="27"/>
  <c r="P130" i="27"/>
  <c r="K130" i="27"/>
  <c r="AV50" i="27"/>
  <c r="AQ50" i="27"/>
  <c r="AK50" i="27"/>
  <c r="AF50" i="27"/>
  <c r="AA50" i="27"/>
  <c r="U50" i="27"/>
  <c r="K50" i="27"/>
  <c r="K154" i="27"/>
  <c r="P154" i="27"/>
  <c r="U154" i="27"/>
  <c r="AA154" i="27"/>
  <c r="AF154" i="27"/>
  <c r="AK154" i="27"/>
  <c r="AV154" i="27"/>
  <c r="BA154" i="27"/>
  <c r="BG154" i="27"/>
  <c r="BL154" i="27"/>
  <c r="BQ154" i="27"/>
  <c r="BQ185" i="27"/>
  <c r="BL185" i="27"/>
  <c r="AV185" i="27"/>
  <c r="AQ185" i="27"/>
  <c r="AK185" i="27"/>
  <c r="AF185" i="27"/>
  <c r="AA185" i="27"/>
  <c r="U185" i="27"/>
  <c r="P185" i="27"/>
  <c r="K185" i="27"/>
  <c r="G107" i="27" l="1"/>
  <c r="H107" i="27"/>
  <c r="I107" i="27"/>
  <c r="J107" i="27"/>
  <c r="L107" i="27"/>
  <c r="M107" i="27"/>
  <c r="N107" i="27"/>
  <c r="O107" i="27"/>
  <c r="Q107" i="27"/>
  <c r="R107" i="27"/>
  <c r="S107" i="27"/>
  <c r="T107" i="27"/>
  <c r="AN107" i="27"/>
  <c r="AO107" i="27"/>
  <c r="AP107" i="27"/>
  <c r="AR107" i="27"/>
  <c r="AS107" i="27"/>
  <c r="AT107" i="27"/>
  <c r="AU107" i="27"/>
  <c r="AW107" i="27"/>
  <c r="AX107" i="27"/>
  <c r="AY107" i="27"/>
  <c r="AZ107" i="27"/>
  <c r="BC107" i="27"/>
  <c r="BD107" i="27"/>
  <c r="BE107" i="27"/>
  <c r="BF107" i="27"/>
  <c r="BH107" i="27"/>
  <c r="BI107" i="27"/>
  <c r="BJ107" i="27"/>
  <c r="BK107" i="27"/>
  <c r="BM107" i="27"/>
  <c r="BN107" i="27"/>
  <c r="BO107" i="27"/>
  <c r="BP107" i="27"/>
  <c r="BR159" i="27"/>
  <c r="U53" i="27"/>
  <c r="U52" i="27"/>
  <c r="U51" i="27"/>
  <c r="BR165" i="27"/>
  <c r="AK96" i="27"/>
  <c r="AP83" i="27"/>
  <c r="AO83" i="27"/>
  <c r="AN83" i="27"/>
  <c r="AM83" i="27"/>
  <c r="BP79" i="27"/>
  <c r="BO79" i="27"/>
  <c r="BN79" i="27"/>
  <c r="BM79" i="27"/>
  <c r="BQ78" i="27"/>
  <c r="BQ77" i="27"/>
  <c r="BQ58" i="27"/>
  <c r="BK79" i="27"/>
  <c r="BJ79" i="27"/>
  <c r="BI79" i="27"/>
  <c r="BH79" i="27"/>
  <c r="BL78" i="27"/>
  <c r="BL77" i="27"/>
  <c r="BL58" i="27"/>
  <c r="BF79" i="27"/>
  <c r="BE79" i="27"/>
  <c r="BD79" i="27"/>
  <c r="BC79" i="27"/>
  <c r="BG78" i="27"/>
  <c r="BG77" i="27"/>
  <c r="BG58" i="27"/>
  <c r="AZ79" i="27"/>
  <c r="AY79" i="27"/>
  <c r="AX79" i="27"/>
  <c r="AW79" i="27"/>
  <c r="BA78" i="27"/>
  <c r="BA77" i="27"/>
  <c r="BA58" i="27"/>
  <c r="AU79" i="27"/>
  <c r="AT79" i="27"/>
  <c r="AS79" i="27"/>
  <c r="AR79" i="27"/>
  <c r="AV78" i="27"/>
  <c r="AV77" i="27"/>
  <c r="AV58" i="27"/>
  <c r="AP79" i="27"/>
  <c r="AO79" i="27"/>
  <c r="AN79" i="27"/>
  <c r="AM79" i="27"/>
  <c r="AQ78" i="27"/>
  <c r="AQ77" i="27"/>
  <c r="AQ58" i="27"/>
  <c r="AJ79" i="27"/>
  <c r="AI79" i="27"/>
  <c r="AH79" i="27"/>
  <c r="AG79" i="27"/>
  <c r="AK78" i="27"/>
  <c r="AK77" i="27"/>
  <c r="AK58" i="27"/>
  <c r="AE79" i="27"/>
  <c r="AD79" i="27"/>
  <c r="AF78" i="27"/>
  <c r="AF77" i="27"/>
  <c r="AF58" i="27"/>
  <c r="AA58" i="27"/>
  <c r="O79" i="27"/>
  <c r="N79" i="27"/>
  <c r="M79" i="27"/>
  <c r="L79" i="27"/>
  <c r="P78" i="27"/>
  <c r="P77" i="27"/>
  <c r="P58" i="27"/>
  <c r="J79" i="27"/>
  <c r="I79" i="27"/>
  <c r="H79" i="27"/>
  <c r="G79" i="27"/>
  <c r="BP56" i="27"/>
  <c r="BO56" i="27"/>
  <c r="BN56" i="27"/>
  <c r="BM56" i="27"/>
  <c r="BQ53" i="27"/>
  <c r="BQ52" i="27"/>
  <c r="BQ51" i="27"/>
  <c r="BK56" i="27"/>
  <c r="BJ56" i="27"/>
  <c r="BI56" i="27"/>
  <c r="BH56" i="27"/>
  <c r="BL53" i="27"/>
  <c r="BL52" i="27"/>
  <c r="BL51" i="27"/>
  <c r="BF56" i="27"/>
  <c r="BE56" i="27"/>
  <c r="BD56" i="27"/>
  <c r="BC56" i="27"/>
  <c r="BG53" i="27"/>
  <c r="BG52" i="27"/>
  <c r="BG51" i="27"/>
  <c r="AZ56" i="27"/>
  <c r="AY56" i="27"/>
  <c r="AX56" i="27"/>
  <c r="AW56" i="27"/>
  <c r="BA53" i="27"/>
  <c r="BA52" i="27"/>
  <c r="BA51" i="27"/>
  <c r="AU56" i="27"/>
  <c r="AT56" i="27"/>
  <c r="AS56" i="27"/>
  <c r="AR56" i="27"/>
  <c r="AV53" i="27"/>
  <c r="AV52" i="27"/>
  <c r="AV51" i="27"/>
  <c r="AP56" i="27"/>
  <c r="AO56" i="27"/>
  <c r="AN56" i="27"/>
  <c r="AM56" i="27"/>
  <c r="AQ53" i="27"/>
  <c r="AQ52" i="27"/>
  <c r="AQ51" i="27"/>
  <c r="AJ56" i="27"/>
  <c r="AI56" i="27"/>
  <c r="AH56" i="27"/>
  <c r="AG56" i="27"/>
  <c r="AK53" i="27"/>
  <c r="AK52" i="27"/>
  <c r="AK51" i="27"/>
  <c r="AE56" i="27"/>
  <c r="AD56" i="27"/>
  <c r="AC56" i="27"/>
  <c r="AB56" i="27"/>
  <c r="AF53" i="27"/>
  <c r="AF52" i="27"/>
  <c r="AF51" i="27"/>
  <c r="Z56" i="27"/>
  <c r="Y56" i="27"/>
  <c r="X56" i="27"/>
  <c r="W56" i="27"/>
  <c r="AA53" i="27"/>
  <c r="AA52" i="27"/>
  <c r="AA51" i="27"/>
  <c r="AR145" i="27"/>
  <c r="AT155" i="27"/>
  <c r="AV155" i="27" s="1"/>
  <c r="AS148" i="27"/>
  <c r="AS145" i="27"/>
  <c r="AC88" i="27"/>
  <c r="AB83" i="27"/>
  <c r="G198" i="27"/>
  <c r="H198" i="27"/>
  <c r="I198" i="27"/>
  <c r="J198" i="27"/>
  <c r="L198" i="27"/>
  <c r="M198" i="27"/>
  <c r="N198" i="27"/>
  <c r="O198" i="27"/>
  <c r="Q198" i="27"/>
  <c r="R198" i="27"/>
  <c r="S198" i="27"/>
  <c r="T198" i="27"/>
  <c r="W198" i="27"/>
  <c r="X198" i="27"/>
  <c r="Y198" i="27"/>
  <c r="Z198" i="27"/>
  <c r="AB198" i="27"/>
  <c r="AC198" i="27"/>
  <c r="AD198" i="27"/>
  <c r="AE198" i="27"/>
  <c r="AG198" i="27"/>
  <c r="AH198" i="27"/>
  <c r="AI198" i="27"/>
  <c r="AJ198" i="27"/>
  <c r="AM198" i="27"/>
  <c r="AN198" i="27"/>
  <c r="AO198" i="27"/>
  <c r="AP198" i="27"/>
  <c r="AR198" i="27"/>
  <c r="AS198" i="27"/>
  <c r="AT198" i="27"/>
  <c r="AU198" i="27"/>
  <c r="K58" i="27"/>
  <c r="BP175" i="27"/>
  <c r="BO175" i="27"/>
  <c r="BN175" i="27"/>
  <c r="BM175" i="27"/>
  <c r="BQ167" i="27"/>
  <c r="BK175" i="27"/>
  <c r="BJ175" i="27"/>
  <c r="BI175" i="27"/>
  <c r="BH175" i="27"/>
  <c r="BL167" i="27"/>
  <c r="BD175" i="27"/>
  <c r="BC175" i="27"/>
  <c r="BG167" i="27"/>
  <c r="AP175" i="27"/>
  <c r="AO175" i="27"/>
  <c r="AN175" i="27"/>
  <c r="AM175" i="27"/>
  <c r="AQ167" i="27"/>
  <c r="AJ175" i="27"/>
  <c r="AI175" i="27"/>
  <c r="AH175" i="27"/>
  <c r="AG175" i="27"/>
  <c r="AK167" i="27"/>
  <c r="AE175" i="27"/>
  <c r="AD175" i="27"/>
  <c r="AC175" i="27"/>
  <c r="AB175" i="27"/>
  <c r="AF167" i="27"/>
  <c r="Z175" i="27"/>
  <c r="Y175" i="27"/>
  <c r="X175" i="27"/>
  <c r="W175" i="27"/>
  <c r="AA167" i="27"/>
  <c r="T175" i="27"/>
  <c r="S175" i="27"/>
  <c r="R175" i="27"/>
  <c r="Q175" i="27"/>
  <c r="U167" i="27"/>
  <c r="O175" i="27"/>
  <c r="N175" i="27"/>
  <c r="M175" i="27"/>
  <c r="L175" i="27"/>
  <c r="P167" i="27"/>
  <c r="J175" i="27"/>
  <c r="I175" i="27"/>
  <c r="H175" i="27"/>
  <c r="G175" i="27"/>
  <c r="BQ137" i="27"/>
  <c r="BQ136" i="27"/>
  <c r="BQ134" i="27"/>
  <c r="BQ133" i="27"/>
  <c r="BL137" i="27"/>
  <c r="BL136" i="27"/>
  <c r="BL134" i="27"/>
  <c r="BL133" i="27"/>
  <c r="BG137" i="27"/>
  <c r="BG136" i="27"/>
  <c r="BG134" i="27"/>
  <c r="BG133" i="27"/>
  <c r="BA137" i="27"/>
  <c r="BA136" i="27"/>
  <c r="BA134" i="27"/>
  <c r="BA133" i="27"/>
  <c r="AV137" i="27"/>
  <c r="AV136" i="27"/>
  <c r="AV134" i="27"/>
  <c r="AV133" i="27"/>
  <c r="AF137" i="27"/>
  <c r="AF136" i="27"/>
  <c r="AF134" i="27"/>
  <c r="AF133" i="27"/>
  <c r="AA137" i="27"/>
  <c r="AA136" i="27"/>
  <c r="AA134" i="27"/>
  <c r="AA133" i="27"/>
  <c r="U137" i="27"/>
  <c r="U136" i="27"/>
  <c r="U134" i="27"/>
  <c r="U133" i="27"/>
  <c r="P137" i="27"/>
  <c r="P136" i="27"/>
  <c r="P134" i="27"/>
  <c r="P133" i="27"/>
  <c r="BQ106" i="27"/>
  <c r="BQ105" i="27"/>
  <c r="BQ103" i="27"/>
  <c r="BQ99" i="27"/>
  <c r="BL106" i="27"/>
  <c r="BL105" i="27"/>
  <c r="BL103" i="27"/>
  <c r="BL99" i="27"/>
  <c r="BG106" i="27"/>
  <c r="BG105" i="27"/>
  <c r="BG103" i="27"/>
  <c r="BG99" i="27"/>
  <c r="BA106" i="27"/>
  <c r="BA105" i="27"/>
  <c r="BA103" i="27"/>
  <c r="BA99" i="27"/>
  <c r="AV106" i="27"/>
  <c r="AV105" i="27"/>
  <c r="AV103" i="27"/>
  <c r="AV99" i="27"/>
  <c r="AQ106" i="27"/>
  <c r="AQ105" i="27"/>
  <c r="AQ103" i="27"/>
  <c r="AQ99" i="27"/>
  <c r="AK106" i="27"/>
  <c r="AK105" i="27"/>
  <c r="AK103" i="27"/>
  <c r="AK99" i="27"/>
  <c r="U106" i="27"/>
  <c r="U105" i="27"/>
  <c r="U103" i="27"/>
  <c r="U99" i="27"/>
  <c r="P106" i="27"/>
  <c r="P105" i="27"/>
  <c r="P103" i="27"/>
  <c r="P99" i="27"/>
  <c r="BP88" i="27"/>
  <c r="BO88" i="27"/>
  <c r="BN88" i="27"/>
  <c r="BM88" i="27"/>
  <c r="BQ85" i="27"/>
  <c r="BK88" i="27"/>
  <c r="BJ88" i="27"/>
  <c r="BI88" i="27"/>
  <c r="BH88" i="27"/>
  <c r="BL85" i="27"/>
  <c r="BF88" i="27"/>
  <c r="BE88" i="27"/>
  <c r="BD88" i="27"/>
  <c r="BC88" i="27"/>
  <c r="BG85" i="27"/>
  <c r="AZ88" i="27"/>
  <c r="AY88" i="27"/>
  <c r="AX88" i="27"/>
  <c r="AW88" i="27"/>
  <c r="BA85" i="27"/>
  <c r="AU88" i="27"/>
  <c r="AT88" i="27"/>
  <c r="AS88" i="27"/>
  <c r="AR88" i="27"/>
  <c r="AV85" i="27"/>
  <c r="AP88" i="27"/>
  <c r="AO88" i="27"/>
  <c r="AN88" i="27"/>
  <c r="AM88" i="27"/>
  <c r="AQ85" i="27"/>
  <c r="AJ88" i="27"/>
  <c r="AI88" i="27"/>
  <c r="AH88" i="27"/>
  <c r="AG88" i="27"/>
  <c r="AK85" i="27"/>
  <c r="AB88" i="27"/>
  <c r="AF85" i="27"/>
  <c r="T88" i="27"/>
  <c r="S88" i="27"/>
  <c r="R88" i="27"/>
  <c r="Q88" i="27"/>
  <c r="U85" i="27"/>
  <c r="O88" i="27"/>
  <c r="N88" i="27"/>
  <c r="M88" i="27"/>
  <c r="L88" i="27"/>
  <c r="P85" i="27"/>
  <c r="J88" i="27"/>
  <c r="I88" i="27"/>
  <c r="H88" i="27"/>
  <c r="G88" i="27"/>
  <c r="Z122" i="27"/>
  <c r="Y122" i="27"/>
  <c r="X122" i="27"/>
  <c r="W122" i="27"/>
  <c r="BQ193" i="27"/>
  <c r="BQ190" i="27"/>
  <c r="BL190" i="27"/>
  <c r="BG193" i="27"/>
  <c r="BG190" i="27"/>
  <c r="AV193" i="27"/>
  <c r="AV190" i="27"/>
  <c r="AQ193" i="27"/>
  <c r="AQ190" i="27"/>
  <c r="AK193" i="27"/>
  <c r="AK190" i="27"/>
  <c r="AF193" i="27"/>
  <c r="AF190" i="27"/>
  <c r="AA193" i="27"/>
  <c r="AA190" i="27"/>
  <c r="U193" i="27"/>
  <c r="U190" i="27"/>
  <c r="P193" i="27"/>
  <c r="P190" i="27"/>
  <c r="BP178" i="27"/>
  <c r="BO178" i="27"/>
  <c r="BN178" i="27"/>
  <c r="BM178" i="27"/>
  <c r="BQ177" i="27"/>
  <c r="BK178" i="27"/>
  <c r="BJ178" i="27"/>
  <c r="BI178" i="27"/>
  <c r="BL177" i="27"/>
  <c r="BF178" i="27"/>
  <c r="BE178" i="27"/>
  <c r="BD178" i="27"/>
  <c r="BG177" i="27"/>
  <c r="AU178" i="27"/>
  <c r="AT178" i="27"/>
  <c r="AS178" i="27"/>
  <c r="AR178" i="27"/>
  <c r="AV177" i="27"/>
  <c r="AP178" i="27"/>
  <c r="AO178" i="27"/>
  <c r="AN178" i="27"/>
  <c r="AM178" i="27"/>
  <c r="AQ177" i="27"/>
  <c r="AJ178" i="27"/>
  <c r="AI178" i="27"/>
  <c r="AH178" i="27"/>
  <c r="AG178" i="27"/>
  <c r="AK177" i="27"/>
  <c r="AE178" i="27"/>
  <c r="AD178" i="27"/>
  <c r="AC178" i="27"/>
  <c r="AB178" i="27"/>
  <c r="AF177" i="27"/>
  <c r="Z178" i="27"/>
  <c r="Y178" i="27"/>
  <c r="X178" i="27"/>
  <c r="W178" i="27"/>
  <c r="AA177" i="27"/>
  <c r="T178" i="27"/>
  <c r="S178" i="27"/>
  <c r="R178" i="27"/>
  <c r="Q178" i="27"/>
  <c r="U177" i="27"/>
  <c r="O178" i="27"/>
  <c r="N178" i="27"/>
  <c r="M178" i="27"/>
  <c r="L178" i="27"/>
  <c r="P177" i="27"/>
  <c r="J178" i="27"/>
  <c r="I178" i="27"/>
  <c r="H178" i="27"/>
  <c r="G178" i="27"/>
  <c r="BP165" i="27"/>
  <c r="BO165" i="27"/>
  <c r="BN165" i="27"/>
  <c r="BM165" i="27"/>
  <c r="BQ161" i="27"/>
  <c r="BK165" i="27"/>
  <c r="BJ165" i="27"/>
  <c r="BI165" i="27"/>
  <c r="BH165" i="27"/>
  <c r="BL161" i="27"/>
  <c r="BF165" i="27"/>
  <c r="BE165" i="27"/>
  <c r="BC165" i="27"/>
  <c r="BG161" i="27"/>
  <c r="AP165" i="27"/>
  <c r="AO165" i="27"/>
  <c r="AN165" i="27"/>
  <c r="AM165" i="27"/>
  <c r="AQ161" i="27"/>
  <c r="AJ165" i="27"/>
  <c r="AI165" i="27"/>
  <c r="AH165" i="27"/>
  <c r="AG165" i="27"/>
  <c r="AK161" i="27"/>
  <c r="AE165" i="27"/>
  <c r="AD165" i="27"/>
  <c r="AC165" i="27"/>
  <c r="AB165" i="27"/>
  <c r="AF161" i="27"/>
  <c r="Z165" i="27"/>
  <c r="Y165" i="27"/>
  <c r="X165" i="27"/>
  <c r="W165" i="27"/>
  <c r="AA161" i="27"/>
  <c r="T165" i="27"/>
  <c r="S165" i="27"/>
  <c r="R165" i="27"/>
  <c r="Q165" i="27"/>
  <c r="U161" i="27"/>
  <c r="O165" i="27"/>
  <c r="N165" i="27"/>
  <c r="M165" i="27"/>
  <c r="L165" i="27"/>
  <c r="P161" i="27"/>
  <c r="J165" i="27"/>
  <c r="I165" i="27"/>
  <c r="H165" i="27"/>
  <c r="G165" i="27"/>
  <c r="BP159" i="27"/>
  <c r="BO159" i="27"/>
  <c r="BN159" i="27"/>
  <c r="BM159" i="27"/>
  <c r="BK159" i="27"/>
  <c r="BJ159" i="27"/>
  <c r="BI159" i="27"/>
  <c r="BH159" i="27"/>
  <c r="BF159" i="27"/>
  <c r="BE159" i="27"/>
  <c r="BD159" i="27"/>
  <c r="AP159" i="27"/>
  <c r="AO159" i="27"/>
  <c r="AN159" i="27"/>
  <c r="AM159" i="27"/>
  <c r="AJ159" i="27"/>
  <c r="AI159" i="27"/>
  <c r="AH159" i="27"/>
  <c r="AG159" i="27"/>
  <c r="AE159" i="27"/>
  <c r="AD159" i="27"/>
  <c r="AC159" i="27"/>
  <c r="AB159" i="27"/>
  <c r="Z159" i="27"/>
  <c r="Y159" i="27"/>
  <c r="X159" i="27"/>
  <c r="W159" i="27"/>
  <c r="T159" i="27"/>
  <c r="S159" i="27"/>
  <c r="R159" i="27"/>
  <c r="Q159" i="27"/>
  <c r="O159" i="27"/>
  <c r="N159" i="27"/>
  <c r="M159" i="27"/>
  <c r="L159" i="27"/>
  <c r="J159" i="27"/>
  <c r="I159" i="27"/>
  <c r="H159" i="27"/>
  <c r="G159" i="27"/>
  <c r="BP155" i="27"/>
  <c r="BO155" i="27"/>
  <c r="BN155" i="27"/>
  <c r="BM155" i="27"/>
  <c r="BQ150" i="27"/>
  <c r="BK155" i="27"/>
  <c r="BJ155" i="27"/>
  <c r="BI155" i="27"/>
  <c r="BH155" i="27"/>
  <c r="BL150" i="27"/>
  <c r="BF155" i="27"/>
  <c r="BE155" i="27"/>
  <c r="BD155" i="27"/>
  <c r="BC155" i="27"/>
  <c r="BG150" i="27"/>
  <c r="AX155" i="27"/>
  <c r="AW155" i="27"/>
  <c r="BA150" i="27"/>
  <c r="AU155" i="27"/>
  <c r="AS155" i="27"/>
  <c r="AV150" i="27"/>
  <c r="AJ155" i="27"/>
  <c r="AI155" i="27"/>
  <c r="AH155" i="27"/>
  <c r="AG155" i="27"/>
  <c r="AK150" i="27"/>
  <c r="AE155" i="27"/>
  <c r="AD155" i="27"/>
  <c r="AC155" i="27"/>
  <c r="AB155" i="27"/>
  <c r="AF150" i="27"/>
  <c r="Z155" i="27"/>
  <c r="Y155" i="27"/>
  <c r="X155" i="27"/>
  <c r="W155" i="27"/>
  <c r="AA150" i="27"/>
  <c r="T155" i="27"/>
  <c r="S155" i="27"/>
  <c r="R155" i="27"/>
  <c r="Q155" i="27"/>
  <c r="U150" i="27"/>
  <c r="O155" i="27"/>
  <c r="N155" i="27"/>
  <c r="M155" i="27"/>
  <c r="L155" i="27"/>
  <c r="P150" i="27"/>
  <c r="J155" i="27"/>
  <c r="I155" i="27"/>
  <c r="H155" i="27"/>
  <c r="G155" i="27"/>
  <c r="BP148" i="27"/>
  <c r="BO148" i="27"/>
  <c r="BN148" i="27"/>
  <c r="BM148" i="27"/>
  <c r="BK148" i="27"/>
  <c r="BJ148" i="27"/>
  <c r="BI148" i="27"/>
  <c r="BH148" i="27"/>
  <c r="BF148" i="27"/>
  <c r="BE148" i="27"/>
  <c r="BD148" i="27"/>
  <c r="BC148" i="27"/>
  <c r="AX148" i="27"/>
  <c r="AW148" i="27"/>
  <c r="AT148" i="27"/>
  <c r="AR148" i="27"/>
  <c r="AJ148" i="27"/>
  <c r="AI148" i="27"/>
  <c r="AH148" i="27"/>
  <c r="AG148" i="27"/>
  <c r="AE148" i="27"/>
  <c r="AD148" i="27"/>
  <c r="AC148" i="27"/>
  <c r="AB148" i="27"/>
  <c r="Z148" i="27"/>
  <c r="Y148" i="27"/>
  <c r="X148" i="27"/>
  <c r="W148" i="27"/>
  <c r="T148" i="27"/>
  <c r="S148" i="27"/>
  <c r="R148" i="27"/>
  <c r="Q148" i="27"/>
  <c r="O148" i="27"/>
  <c r="N148" i="27"/>
  <c r="M148" i="27"/>
  <c r="L148" i="27"/>
  <c r="J148" i="27"/>
  <c r="I148" i="27"/>
  <c r="H148" i="27"/>
  <c r="G148" i="27"/>
  <c r="BP145" i="27"/>
  <c r="BO145" i="27"/>
  <c r="BN145" i="27"/>
  <c r="BM145" i="27"/>
  <c r="BQ144" i="27"/>
  <c r="BQ140" i="27"/>
  <c r="BK145" i="27"/>
  <c r="BJ145" i="27"/>
  <c r="BI145" i="27"/>
  <c r="BH145" i="27"/>
  <c r="BL144" i="27"/>
  <c r="BL140" i="27"/>
  <c r="BF145" i="27"/>
  <c r="BE145" i="27"/>
  <c r="BD145" i="27"/>
  <c r="BC145" i="27"/>
  <c r="BG144" i="27"/>
  <c r="BG140" i="27"/>
  <c r="BA144" i="27"/>
  <c r="BA140" i="27"/>
  <c r="AV144" i="27"/>
  <c r="AV140" i="27"/>
  <c r="AJ145" i="27"/>
  <c r="AI145" i="27"/>
  <c r="AH145" i="27"/>
  <c r="AG145" i="27"/>
  <c r="AK144" i="27"/>
  <c r="AK140" i="27"/>
  <c r="AE145" i="27"/>
  <c r="AD145" i="27"/>
  <c r="AC145" i="27"/>
  <c r="AB145" i="27"/>
  <c r="AF144" i="27"/>
  <c r="AF140" i="27"/>
  <c r="Z145" i="27"/>
  <c r="Y145" i="27"/>
  <c r="X145" i="27"/>
  <c r="W145" i="27"/>
  <c r="AA144" i="27"/>
  <c r="AA140" i="27"/>
  <c r="T145" i="27"/>
  <c r="S145" i="27"/>
  <c r="R145" i="27"/>
  <c r="Q145" i="27"/>
  <c r="U144" i="27"/>
  <c r="U140" i="27"/>
  <c r="O145" i="27"/>
  <c r="N145" i="27"/>
  <c r="M145" i="27"/>
  <c r="P144" i="27"/>
  <c r="P140" i="27"/>
  <c r="J145" i="27"/>
  <c r="I145" i="27"/>
  <c r="H145" i="27"/>
  <c r="G145" i="27"/>
  <c r="BP138" i="27"/>
  <c r="BO138" i="27"/>
  <c r="BN138" i="27"/>
  <c r="BM138" i="27"/>
  <c r="BQ129" i="27"/>
  <c r="BQ126" i="27"/>
  <c r="BQ124" i="27"/>
  <c r="BK138" i="27"/>
  <c r="BJ138" i="27"/>
  <c r="BI138" i="27"/>
  <c r="BH138" i="27"/>
  <c r="BL129" i="27"/>
  <c r="BL126" i="27"/>
  <c r="BL124" i="27"/>
  <c r="BF138" i="27"/>
  <c r="BE138" i="27"/>
  <c r="BD138" i="27"/>
  <c r="BC138" i="27"/>
  <c r="BG129" i="27"/>
  <c r="BG126" i="27"/>
  <c r="BG124" i="27"/>
  <c r="AZ138" i="27"/>
  <c r="AY138" i="27"/>
  <c r="BA129" i="27"/>
  <c r="BA126" i="27"/>
  <c r="BA124" i="27"/>
  <c r="AV129" i="27"/>
  <c r="AV126" i="27"/>
  <c r="AV124" i="27"/>
  <c r="AE138" i="27"/>
  <c r="AD138" i="27"/>
  <c r="AC138" i="27"/>
  <c r="AB138" i="27"/>
  <c r="AF129" i="27"/>
  <c r="AF126" i="27"/>
  <c r="AF124" i="27"/>
  <c r="Z138" i="27"/>
  <c r="Y138" i="27"/>
  <c r="X138" i="27"/>
  <c r="W138" i="27"/>
  <c r="AA129" i="27"/>
  <c r="AA126" i="27"/>
  <c r="AA124" i="27"/>
  <c r="T138" i="27"/>
  <c r="S138" i="27"/>
  <c r="R138" i="27"/>
  <c r="Q138" i="27"/>
  <c r="U129" i="27"/>
  <c r="U126" i="27"/>
  <c r="U124" i="27"/>
  <c r="O138" i="27"/>
  <c r="N138" i="27"/>
  <c r="M138" i="27"/>
  <c r="L138" i="27"/>
  <c r="P129" i="27"/>
  <c r="P126" i="27"/>
  <c r="P124" i="27"/>
  <c r="J138" i="27"/>
  <c r="I138" i="27"/>
  <c r="H138" i="27"/>
  <c r="G138" i="27"/>
  <c r="BP122" i="27"/>
  <c r="BO122" i="27"/>
  <c r="BN122" i="27"/>
  <c r="BM122" i="27"/>
  <c r="BK122" i="27"/>
  <c r="BJ122" i="27"/>
  <c r="BI122" i="27"/>
  <c r="BH122" i="27"/>
  <c r="BF122" i="27"/>
  <c r="BE122" i="27"/>
  <c r="BD122" i="27"/>
  <c r="BC122" i="27"/>
  <c r="AZ122" i="27"/>
  <c r="AY122" i="27"/>
  <c r="AX122" i="27"/>
  <c r="AW122" i="27"/>
  <c r="AU122" i="27"/>
  <c r="AT122" i="27"/>
  <c r="AS122" i="27"/>
  <c r="AR122" i="27"/>
  <c r="T122" i="27"/>
  <c r="S122" i="27"/>
  <c r="R122" i="27"/>
  <c r="Q122" i="27"/>
  <c r="O122" i="27"/>
  <c r="N122" i="27"/>
  <c r="M122" i="27"/>
  <c r="L122" i="27"/>
  <c r="J122" i="27"/>
  <c r="I122" i="27"/>
  <c r="H122" i="27"/>
  <c r="G122" i="27"/>
  <c r="BQ95" i="27"/>
  <c r="BQ94" i="27"/>
  <c r="BQ93" i="27"/>
  <c r="BQ92" i="27"/>
  <c r="BQ91" i="27"/>
  <c r="BQ90" i="27"/>
  <c r="BL95" i="27"/>
  <c r="BL94" i="27"/>
  <c r="BL93" i="27"/>
  <c r="BL92" i="27"/>
  <c r="BL91" i="27"/>
  <c r="BL90" i="27"/>
  <c r="BG95" i="27"/>
  <c r="BG94" i="27"/>
  <c r="BG93" i="27"/>
  <c r="BG92" i="27"/>
  <c r="BG91" i="27"/>
  <c r="BG90" i="27"/>
  <c r="BA95" i="27"/>
  <c r="BA94" i="27"/>
  <c r="BA93" i="27"/>
  <c r="BA92" i="27"/>
  <c r="BA91" i="27"/>
  <c r="BA90" i="27"/>
  <c r="AV95" i="27"/>
  <c r="AV94" i="27"/>
  <c r="AV93" i="27"/>
  <c r="AV92" i="27"/>
  <c r="AV91" i="27"/>
  <c r="AV90" i="27"/>
  <c r="AQ95" i="27"/>
  <c r="AQ94" i="27"/>
  <c r="AQ93" i="27"/>
  <c r="AQ92" i="27"/>
  <c r="AQ91" i="27"/>
  <c r="AQ90" i="27"/>
  <c r="AK95" i="27"/>
  <c r="AK94" i="27"/>
  <c r="AK93" i="27"/>
  <c r="AK92" i="27"/>
  <c r="AK91" i="27"/>
  <c r="AK90" i="27"/>
  <c r="U95" i="27"/>
  <c r="U94" i="27"/>
  <c r="U93" i="27"/>
  <c r="U92" i="27"/>
  <c r="U91" i="27"/>
  <c r="U90" i="27"/>
  <c r="P95" i="27"/>
  <c r="P94" i="27"/>
  <c r="P93" i="27"/>
  <c r="P92" i="27"/>
  <c r="P91" i="27"/>
  <c r="P90" i="27"/>
  <c r="BP83" i="27"/>
  <c r="BO83" i="27"/>
  <c r="BN83" i="27"/>
  <c r="BM83" i="27"/>
  <c r="BQ81" i="27"/>
  <c r="BK83" i="27"/>
  <c r="BJ83" i="27"/>
  <c r="BI83" i="27"/>
  <c r="BH83" i="27"/>
  <c r="BL81" i="27"/>
  <c r="BF83" i="27"/>
  <c r="BE83" i="27"/>
  <c r="BD83" i="27"/>
  <c r="BC83" i="27"/>
  <c r="BG81" i="27"/>
  <c r="AZ83" i="27"/>
  <c r="AY83" i="27"/>
  <c r="AX83" i="27"/>
  <c r="AW83" i="27"/>
  <c r="BA81" i="27"/>
  <c r="AU83" i="27"/>
  <c r="AT83" i="27"/>
  <c r="AS83" i="27"/>
  <c r="AR83" i="27"/>
  <c r="AV81" i="27"/>
  <c r="AQ81" i="27"/>
  <c r="AJ83" i="27"/>
  <c r="AI83" i="27"/>
  <c r="AH83" i="27"/>
  <c r="AG83" i="27"/>
  <c r="AK81" i="27"/>
  <c r="AF81" i="27"/>
  <c r="T83" i="27"/>
  <c r="S83" i="27"/>
  <c r="R83" i="27"/>
  <c r="Q83" i="27"/>
  <c r="U81" i="27"/>
  <c r="O83" i="27"/>
  <c r="N83" i="27"/>
  <c r="M83" i="27"/>
  <c r="L83" i="27"/>
  <c r="P81" i="27"/>
  <c r="J83" i="27"/>
  <c r="I83" i="27"/>
  <c r="H83" i="27"/>
  <c r="G83" i="27"/>
  <c r="BQ187" i="27"/>
  <c r="BQ186" i="27"/>
  <c r="BQ183" i="27"/>
  <c r="BQ180" i="27"/>
  <c r="BL187" i="27"/>
  <c r="BL186" i="27"/>
  <c r="BL183" i="27"/>
  <c r="BL180" i="27"/>
  <c r="AV187" i="27"/>
  <c r="AV186" i="27"/>
  <c r="AV183" i="27"/>
  <c r="AV180" i="27"/>
  <c r="AQ187" i="27"/>
  <c r="AQ186" i="27"/>
  <c r="AQ183" i="27"/>
  <c r="AQ180" i="27"/>
  <c r="AK187" i="27"/>
  <c r="AK186" i="27"/>
  <c r="AK183" i="27"/>
  <c r="AK180" i="27"/>
  <c r="AF187" i="27"/>
  <c r="AF186" i="27"/>
  <c r="AF183" i="27"/>
  <c r="AF180" i="27"/>
  <c r="AA187" i="27"/>
  <c r="AA186" i="27"/>
  <c r="AA183" i="27"/>
  <c r="AA180" i="27"/>
  <c r="U187" i="27"/>
  <c r="U186" i="27"/>
  <c r="U183" i="27"/>
  <c r="U180" i="27"/>
  <c r="P187" i="27"/>
  <c r="P186" i="27"/>
  <c r="P183" i="27"/>
  <c r="P180" i="27"/>
  <c r="BP188" i="27"/>
  <c r="BO188" i="27"/>
  <c r="BN188" i="27"/>
  <c r="BM188" i="27"/>
  <c r="AU188" i="27"/>
  <c r="AT188" i="27"/>
  <c r="AS188" i="27"/>
  <c r="AR188" i="27"/>
  <c r="AP188" i="27"/>
  <c r="AO188" i="27"/>
  <c r="AN188" i="27"/>
  <c r="AM188" i="27"/>
  <c r="AJ188" i="27"/>
  <c r="AI188" i="27"/>
  <c r="AH188" i="27"/>
  <c r="AG188" i="27"/>
  <c r="AE188" i="27"/>
  <c r="AD188" i="27"/>
  <c r="AC188" i="27"/>
  <c r="AB188" i="27"/>
  <c r="Z188" i="27"/>
  <c r="Y188" i="27"/>
  <c r="X188" i="27"/>
  <c r="W188" i="27"/>
  <c r="T188" i="27"/>
  <c r="S188" i="27"/>
  <c r="R188" i="27"/>
  <c r="Q188" i="27"/>
  <c r="O188" i="27"/>
  <c r="N188" i="27"/>
  <c r="M188" i="27"/>
  <c r="L188" i="27"/>
  <c r="J188" i="27"/>
  <c r="I188" i="27"/>
  <c r="H188" i="27"/>
  <c r="G188" i="27"/>
  <c r="K52" i="27"/>
  <c r="K51" i="27"/>
  <c r="K167" i="27"/>
  <c r="K133" i="27"/>
  <c r="K106" i="27"/>
  <c r="K99" i="27"/>
  <c r="K85" i="27"/>
  <c r="K53" i="27"/>
  <c r="K190" i="27"/>
  <c r="K187" i="27"/>
  <c r="K186" i="27"/>
  <c r="K177" i="27"/>
  <c r="K140" i="27"/>
  <c r="K126" i="27"/>
  <c r="K137" i="27"/>
  <c r="K136" i="27"/>
  <c r="K134" i="27"/>
  <c r="K105" i="27"/>
  <c r="K103" i="27"/>
  <c r="K92" i="27"/>
  <c r="K91" i="27"/>
  <c r="K78" i="27"/>
  <c r="K183" i="27"/>
  <c r="K193" i="27"/>
  <c r="K180" i="27"/>
  <c r="K161" i="27"/>
  <c r="K150" i="27"/>
  <c r="K144" i="27"/>
  <c r="K129" i="27"/>
  <c r="K124" i="27"/>
  <c r="K95" i="27"/>
  <c r="K94" i="27"/>
  <c r="K93" i="27"/>
  <c r="K90" i="27"/>
  <c r="K81" i="27"/>
  <c r="K77" i="27"/>
  <c r="BG107" i="27" l="1"/>
  <c r="U107" i="27"/>
  <c r="K107" i="27"/>
  <c r="BA107" i="27"/>
  <c r="P107" i="27"/>
  <c r="BQ107" i="27"/>
  <c r="BL107" i="27"/>
  <c r="AV107" i="27"/>
  <c r="BB138" i="27"/>
  <c r="BS138" i="27" s="1"/>
  <c r="BB122" i="27"/>
  <c r="P199" i="27"/>
  <c r="BS148" i="27"/>
  <c r="BL79" i="27"/>
  <c r="K79" i="27"/>
  <c r="BA79" i="27"/>
  <c r="AQ83" i="27"/>
  <c r="BS155" i="27"/>
  <c r="AF56" i="27"/>
  <c r="AK56" i="27"/>
  <c r="AQ56" i="27"/>
  <c r="AV56" i="27"/>
  <c r="BA56" i="27"/>
  <c r="BG56" i="27"/>
  <c r="BL56" i="27"/>
  <c r="BQ56" i="27"/>
  <c r="AV79" i="27"/>
  <c r="BQ79" i="27"/>
  <c r="P79" i="27"/>
  <c r="AQ79" i="27"/>
  <c r="BG79" i="27"/>
  <c r="AK79" i="27"/>
  <c r="AA56" i="27"/>
  <c r="K56" i="27"/>
  <c r="K199" i="27" s="1"/>
  <c r="K198" i="27"/>
  <c r="P138" i="27"/>
  <c r="AV198" i="27"/>
  <c r="AQ198" i="27"/>
  <c r="AK198" i="27"/>
  <c r="AA198" i="27"/>
  <c r="U198" i="27"/>
  <c r="P198" i="27"/>
  <c r="BQ88" i="27"/>
  <c r="K188" i="27"/>
  <c r="AA148" i="27"/>
  <c r="AK175" i="27"/>
  <c r="AA188" i="27"/>
  <c r="AV83" i="27"/>
  <c r="AV122" i="27"/>
  <c r="K145" i="27"/>
  <c r="BQ155" i="27"/>
  <c r="AK159" i="27"/>
  <c r="AA178" i="27"/>
  <c r="P83" i="27"/>
  <c r="BQ83" i="27"/>
  <c r="AA138" i="27"/>
  <c r="BG145" i="27"/>
  <c r="P155" i="27"/>
  <c r="U155" i="27"/>
  <c r="K159" i="27"/>
  <c r="AA159" i="27"/>
  <c r="AK165" i="27"/>
  <c r="BQ178" i="27"/>
  <c r="BA88" i="27"/>
  <c r="AQ175" i="27"/>
  <c r="K83" i="27"/>
  <c r="U83" i="27"/>
  <c r="P122" i="27"/>
  <c r="BG122" i="27"/>
  <c r="BL122" i="27"/>
  <c r="BQ122" i="27"/>
  <c r="BG138" i="27"/>
  <c r="BL138" i="27"/>
  <c r="AK145" i="27"/>
  <c r="BQ145" i="27"/>
  <c r="AF148" i="27"/>
  <c r="AK148" i="27"/>
  <c r="BG148" i="27"/>
  <c r="BL148" i="27"/>
  <c r="K155" i="27"/>
  <c r="AF155" i="27"/>
  <c r="AQ159" i="27"/>
  <c r="BQ159" i="27"/>
  <c r="K165" i="27"/>
  <c r="AF165" i="27"/>
  <c r="BL165" i="27"/>
  <c r="K178" i="27"/>
  <c r="P178" i="27"/>
  <c r="AQ178" i="27"/>
  <c r="K88" i="27"/>
  <c r="U88" i="27"/>
  <c r="AQ88" i="27"/>
  <c r="AV88" i="27"/>
  <c r="P175" i="27"/>
  <c r="BL175" i="27"/>
  <c r="BQ198" i="27"/>
  <c r="AF198" i="27"/>
  <c r="AQ188" i="27"/>
  <c r="AV188" i="27"/>
  <c r="P188" i="27"/>
  <c r="AF188" i="27"/>
  <c r="AK188" i="27"/>
  <c r="BQ188" i="27"/>
  <c r="AK83" i="27"/>
  <c r="BA83" i="27"/>
  <c r="BG83" i="27"/>
  <c r="BL83" i="27"/>
  <c r="K122" i="27"/>
  <c r="U122" i="27"/>
  <c r="BA122" i="27"/>
  <c r="K138" i="27"/>
  <c r="U138" i="27"/>
  <c r="AF138" i="27"/>
  <c r="BQ138" i="27"/>
  <c r="P145" i="27"/>
  <c r="U145" i="27"/>
  <c r="AA145" i="27"/>
  <c r="AF145" i="27"/>
  <c r="BL145" i="27"/>
  <c r="K148" i="27"/>
  <c r="P148" i="27"/>
  <c r="U148" i="27"/>
  <c r="BQ148" i="27"/>
  <c r="AA155" i="27"/>
  <c r="AK155" i="27"/>
  <c r="BG155" i="27"/>
  <c r="BL155" i="27"/>
  <c r="P159" i="27"/>
  <c r="U159" i="27"/>
  <c r="AF159" i="27"/>
  <c r="BL159" i="27"/>
  <c r="P165" i="27"/>
  <c r="U165" i="27"/>
  <c r="AA165" i="27"/>
  <c r="AQ165" i="27"/>
  <c r="U178" i="27"/>
  <c r="AF178" i="27"/>
  <c r="AK178" i="27"/>
  <c r="AV178" i="27"/>
  <c r="AA122" i="27"/>
  <c r="P88" i="27"/>
  <c r="AK88" i="27"/>
  <c r="BG88" i="27"/>
  <c r="BL88" i="27"/>
  <c r="K175" i="27"/>
  <c r="U175" i="27"/>
  <c r="AA175" i="27"/>
  <c r="AF175" i="27"/>
  <c r="BQ175" i="27"/>
  <c r="U188" i="27"/>
  <c r="V199" i="27" l="1"/>
  <c r="BS199" i="27" s="1"/>
  <c r="V56" i="27"/>
  <c r="BS56" i="27" s="1"/>
  <c r="V107" i="27"/>
  <c r="AL79" i="27"/>
  <c r="BS79" i="27" s="1"/>
  <c r="BL199" i="27"/>
  <c r="BQ199" i="27"/>
  <c r="BS145" i="27"/>
  <c r="BS83" i="27"/>
  <c r="AL56" i="27"/>
  <c r="BR175" i="27"/>
  <c r="AL198" i="27"/>
  <c r="V145" i="27"/>
  <c r="V198" i="27"/>
  <c r="V83" i="27"/>
  <c r="V155" i="27"/>
  <c r="V188" i="27"/>
  <c r="BB56" i="27"/>
  <c r="V88" i="27"/>
  <c r="BB88" i="27"/>
  <c r="AL165" i="27"/>
  <c r="V159" i="27"/>
  <c r="AL159" i="27"/>
  <c r="V165" i="27"/>
  <c r="V122" i="27"/>
  <c r="AL148" i="27"/>
  <c r="AL178" i="27"/>
  <c r="V178" i="27"/>
  <c r="AL155" i="27"/>
  <c r="V148" i="27"/>
  <c r="V138" i="27"/>
  <c r="BB79" i="27"/>
  <c r="AL188" i="27"/>
  <c r="AL175" i="27"/>
  <c r="V175" i="27"/>
  <c r="AL145" i="27"/>
  <c r="BR199" i="27" l="1"/>
  <c r="AL199" i="27"/>
</calcChain>
</file>

<file path=xl/sharedStrings.xml><?xml version="1.0" encoding="utf-8"?>
<sst xmlns="http://schemas.openxmlformats.org/spreadsheetml/2006/main" count="4043" uniqueCount="1140">
  <si>
    <t>Фактическая дата проверки</t>
  </si>
  <si>
    <t>Волховский район</t>
  </si>
  <si>
    <t>Администрация муниципального образования Тосненский район Ленинградской области</t>
  </si>
  <si>
    <t>Ленинградское областное государственное предприятие "Киришское дорожное ремонтно-строительное управление"</t>
  </si>
  <si>
    <t xml:space="preserve">Решением Совета </t>
  </si>
  <si>
    <t>I квартал</t>
  </si>
  <si>
    <t>II квартал</t>
  </si>
  <si>
    <t>III квартал</t>
  </si>
  <si>
    <t>IV квартал</t>
  </si>
  <si>
    <t>Всего в IV квартале</t>
  </si>
  <si>
    <t>Всего в
III квартале</t>
  </si>
  <si>
    <t>Всего во
 II квартале</t>
  </si>
  <si>
    <t>Всего в
 I квартале</t>
  </si>
  <si>
    <t>Ломоносовский район</t>
  </si>
  <si>
    <t xml:space="preserve">                                                  УТВЕРЖДЕНО</t>
  </si>
  <si>
    <t xml:space="preserve">                             "Строители Ленинградской Области"</t>
  </si>
  <si>
    <t>number (Form/Organization/Members/Legal/Member/my:number)</t>
  </si>
  <si>
    <t>JobCertificateNumber (Form/Organization/Members/Legal/Member/JobsGroup/JobCertificateNumber)</t>
  </si>
  <si>
    <t>JobCertificateDate (Form/Organization/Members/Legal/Member/JobsGroup/JobCertificateDate)</t>
  </si>
  <si>
    <t>Name (Form/Organization/Members/Legal/Member/Name)</t>
  </si>
  <si>
    <t>PostalCode (Form/Organization/Members/Legal/Member/Address/PostalCode)</t>
  </si>
  <si>
    <t>District (Form/Organization/Members/Legal/Member/Address/District)</t>
  </si>
  <si>
    <t>City (Form/Organization/Members/Legal/Member/Address/City)</t>
  </si>
  <si>
    <t>Locality (Form/Organization/Members/Legal/Member/Address/Locality)</t>
  </si>
  <si>
    <t>Street (Form/Organization/Members/Legal/Member/Address/Street)</t>
  </si>
  <si>
    <t>Number (Form/Organization/Members/Legal/Member/Address/Number)</t>
  </si>
  <si>
    <t>Building (Form/Organization/Members/Legal/Member/Address/Building)</t>
  </si>
  <si>
    <t>Office (Form/Organization/Members/Legal/Member/Address/Office)</t>
  </si>
  <si>
    <t>Code (Form/Organization/Members/Legal/Member/Address/Code)</t>
  </si>
  <si>
    <t>Phone (Form/Organization/Members/Legal/Member/Address/Phone)</t>
  </si>
  <si>
    <t>Fax (Form/Organization/Members/Legal/Member/Address/Fax)</t>
  </si>
  <si>
    <t>1</t>
  </si>
  <si>
    <t>№ свидетельства 0001</t>
  </si>
  <si>
    <t>2009-12-23</t>
  </si>
  <si>
    <t>Открытое Акционерное Общество "ГлавСтройКомплекс"</t>
  </si>
  <si>
    <t>191186</t>
  </si>
  <si>
    <t>79</t>
  </si>
  <si>
    <t>Центральный</t>
  </si>
  <si>
    <t xml:space="preserve">             </t>
  </si>
  <si>
    <t>Невский проспект</t>
  </si>
  <si>
    <t>22-24</t>
  </si>
  <si>
    <t>лит.А</t>
  </si>
  <si>
    <t>82Н</t>
  </si>
  <si>
    <t>812</t>
  </si>
  <si>
    <t>3148502</t>
  </si>
  <si>
    <t>3127032</t>
  </si>
  <si>
    <t>2</t>
  </si>
  <si>
    <t>№ свидетельства 0002</t>
  </si>
  <si>
    <t>Закрытое Акционерное Общество "Трест №68"</t>
  </si>
  <si>
    <t>196641</t>
  </si>
  <si>
    <t>Колпинский</t>
  </si>
  <si>
    <t>п. Металлострой</t>
  </si>
  <si>
    <t>Школьная</t>
  </si>
  <si>
    <t>4</t>
  </si>
  <si>
    <t>4642655</t>
  </si>
  <si>
    <t>4642670</t>
  </si>
  <si>
    <t>3</t>
  </si>
  <si>
    <t>№ свидетельства 0004</t>
  </si>
  <si>
    <t>Закрытое Акционерное Общество "ЭНЕРГОСТРОЙ"</t>
  </si>
  <si>
    <t>188480</t>
  </si>
  <si>
    <t>50</t>
  </si>
  <si>
    <t>Кингисеппский</t>
  </si>
  <si>
    <t>Кингисепп</t>
  </si>
  <si>
    <t>Карла Маркса</t>
  </si>
  <si>
    <t>43</t>
  </si>
  <si>
    <t>6007050</t>
  </si>
  <si>
    <t>№ свидетельства 0007</t>
  </si>
  <si>
    <t>Закрытое Акционерное Общество "Спецстрой"</t>
  </si>
  <si>
    <t>188232</t>
  </si>
  <si>
    <t>Лужский</t>
  </si>
  <si>
    <t>Луга</t>
  </si>
  <si>
    <t>Мелиораторов</t>
  </si>
  <si>
    <t>81372</t>
  </si>
  <si>
    <t>24317</t>
  </si>
  <si>
    <t>5</t>
  </si>
  <si>
    <t>№ свидетельства 0009</t>
  </si>
  <si>
    <t>Общество с Ограниченной Ответственностью "Дорожник- 92"</t>
  </si>
  <si>
    <t>197101</t>
  </si>
  <si>
    <t>Петроградский</t>
  </si>
  <si>
    <t>Каменноостровский проспект</t>
  </si>
  <si>
    <t>26/28</t>
  </si>
  <si>
    <t>3262446</t>
  </si>
  <si>
    <t>3262449</t>
  </si>
  <si>
    <t>6</t>
  </si>
  <si>
    <t>№ свидетельства 0029</t>
  </si>
  <si>
    <t>2009-12-11</t>
  </si>
  <si>
    <t>Открытое Акционерное Общество "Киришская фирма Нефтезаводмонтаж"</t>
  </si>
  <si>
    <t>187110</t>
  </si>
  <si>
    <t>Киришский</t>
  </si>
  <si>
    <t>Кириши</t>
  </si>
  <si>
    <t>шоссе Энтузиастов</t>
  </si>
  <si>
    <t>15</t>
  </si>
  <si>
    <t>81368</t>
  </si>
  <si>
    <t>22458</t>
  </si>
  <si>
    <t>20643</t>
  </si>
  <si>
    <t>7</t>
  </si>
  <si>
    <t>№ свидетельства 0051</t>
  </si>
  <si>
    <t>2009-12-16</t>
  </si>
  <si>
    <t>Ленинградское областное Государственное предприятие "Лодейнопольское дорожное ремонтно-строительное управление"</t>
  </si>
  <si>
    <t>187700</t>
  </si>
  <si>
    <t>Лодейнопольский</t>
  </si>
  <si>
    <t>Лодейное Поле</t>
  </si>
  <si>
    <t>Железнодорожная</t>
  </si>
  <si>
    <t>81364</t>
  </si>
  <si>
    <t>24539</t>
  </si>
  <si>
    <t>8</t>
  </si>
  <si>
    <t>№ свидетельства 0101</t>
  </si>
  <si>
    <t>Ленинградское областное государственное предприятие "Бокситогорское дорожное ремонтно-строительное управление"</t>
  </si>
  <si>
    <t>187602</t>
  </si>
  <si>
    <t>Бокситогорский</t>
  </si>
  <si>
    <t>Пикалево</t>
  </si>
  <si>
    <t>Ленинградское шосcе</t>
  </si>
  <si>
    <t>81366</t>
  </si>
  <si>
    <t>45007</t>
  </si>
  <si>
    <t>44655</t>
  </si>
  <si>
    <t>9</t>
  </si>
  <si>
    <t>№ свидетельства 0102</t>
  </si>
  <si>
    <t>Ленинградское областное государственное предприятие  «Сланцевское дорожное ремонтно-строительное управление»</t>
  </si>
  <si>
    <t>188560</t>
  </si>
  <si>
    <t>Сланцевский</t>
  </si>
  <si>
    <t>Сланцы</t>
  </si>
  <si>
    <t>Комсомольское шоссе</t>
  </si>
  <si>
    <t>21</t>
  </si>
  <si>
    <t>81374</t>
  </si>
  <si>
    <t>22981</t>
  </si>
  <si>
    <t>21285</t>
  </si>
  <si>
    <t>10</t>
  </si>
  <si>
    <t>№ свидетельства 0103</t>
  </si>
  <si>
    <t>Ленинградское областное государственное предприятие "Кингисеппское дорожное ремонтно-строительное управление"</t>
  </si>
  <si>
    <t>Дорожников</t>
  </si>
  <si>
    <t>81375</t>
  </si>
  <si>
    <t>22402</t>
  </si>
  <si>
    <t>22320</t>
  </si>
  <si>
    <t>11</t>
  </si>
  <si>
    <t>№ свидетельства 0105</t>
  </si>
  <si>
    <t>Ленинградское областное государственное предприятие "Лужское дорожное ремонтно-строительное управление"</t>
  </si>
  <si>
    <t>188230</t>
  </si>
  <si>
    <t>Нижегородская</t>
  </si>
  <si>
    <t>126</t>
  </si>
  <si>
    <t>24582</t>
  </si>
  <si>
    <t>21169</t>
  </si>
  <si>
    <t>12</t>
  </si>
  <si>
    <t>№ свидетельства 0106</t>
  </si>
  <si>
    <t>Закрытое Акционерное Общество Строительная фирма "Спецдорстрой"</t>
  </si>
  <si>
    <t>187323</t>
  </si>
  <si>
    <t>Кировский</t>
  </si>
  <si>
    <t>Павлово-на-Неве</t>
  </si>
  <si>
    <t>47 км. а/д  СПб -Петрокрепость</t>
  </si>
  <si>
    <t>62</t>
  </si>
  <si>
    <t xml:space="preserve">47574 </t>
  </si>
  <si>
    <t>47576</t>
  </si>
  <si>
    <t>13</t>
  </si>
  <si>
    <t>№ свидетельства 0107</t>
  </si>
  <si>
    <t>Ленинградское областное государственное предприятие "Гатчинское дорожное ремонтно-строительное управление"</t>
  </si>
  <si>
    <t>188532</t>
  </si>
  <si>
    <t>Гатчинский</t>
  </si>
  <si>
    <t>д. Мыза-Ивановка</t>
  </si>
  <si>
    <t>Шоссейная</t>
  </si>
  <si>
    <t>32</t>
  </si>
  <si>
    <t>81371</t>
  </si>
  <si>
    <t>59291</t>
  </si>
  <si>
    <t>59260</t>
  </si>
  <si>
    <t>14</t>
  </si>
  <si>
    <t>№ свидетельства 0109</t>
  </si>
  <si>
    <t>Ленинградское областное государственное предприятие «Приозерское дорожное ремонтно-строительное управление»</t>
  </si>
  <si>
    <t>188760</t>
  </si>
  <si>
    <t>Приозерский</t>
  </si>
  <si>
    <t>Приозерск</t>
  </si>
  <si>
    <t xml:space="preserve">Сосновая </t>
  </si>
  <si>
    <t>81379</t>
  </si>
  <si>
    <t>35285</t>
  </si>
  <si>
    <t>37318</t>
  </si>
  <si>
    <t>№ свидетельства 0003</t>
  </si>
  <si>
    <t>Общество с Ограниченной Ответственностью "Ленинградский областной водоканал"</t>
  </si>
  <si>
    <t>187030</t>
  </si>
  <si>
    <t>Тосненский</t>
  </si>
  <si>
    <t>д.Жары</t>
  </si>
  <si>
    <t>Московское шоссе</t>
  </si>
  <si>
    <t>52</t>
  </si>
  <si>
    <t>3331751</t>
  </si>
  <si>
    <t>3331749</t>
  </si>
  <si>
    <t>16</t>
  </si>
  <si>
    <t>№ свидетельства 0005</t>
  </si>
  <si>
    <t>Общество с Ограниченной Ответственностью  «Северо-Западная строительная  компания»</t>
  </si>
  <si>
    <t>Ленинградское шоссе</t>
  </si>
  <si>
    <t>20665</t>
  </si>
  <si>
    <t>25040</t>
  </si>
  <si>
    <t>17</t>
  </si>
  <si>
    <t>№ свидетельства 0006</t>
  </si>
  <si>
    <t>Закрытое Акционерное Общество "Колтушская ПМК -6"</t>
  </si>
  <si>
    <t>188680</t>
  </si>
  <si>
    <t>Всеволожский</t>
  </si>
  <si>
    <t>д.Аро</t>
  </si>
  <si>
    <t>4385769</t>
  </si>
  <si>
    <t>72981</t>
  </si>
  <si>
    <t>18</t>
  </si>
  <si>
    <t>№ свидетельства 0008</t>
  </si>
  <si>
    <t>Общество с Ограниченной Ответственностью "Монтаж Инженерных Систем - 248"</t>
  </si>
  <si>
    <t>188640</t>
  </si>
  <si>
    <t>Всеволожск</t>
  </si>
  <si>
    <t>ул. Загородная</t>
  </si>
  <si>
    <t>3249964</t>
  </si>
  <si>
    <t>4413876</t>
  </si>
  <si>
    <t>19</t>
  </si>
  <si>
    <t>№ свидетельства 0010</t>
  </si>
  <si>
    <t>Закрытое Акционерное Общество "Фирма "СТРОЙКОМПЛЕКС"</t>
  </si>
  <si>
    <t>лит А</t>
  </si>
  <si>
    <t>6330550</t>
  </si>
  <si>
    <t>20</t>
  </si>
  <si>
    <t>№ свидетельства 0011</t>
  </si>
  <si>
    <t>Закрытое Акционерное Общество "248 Управление строительно-монтажных работ"</t>
  </si>
  <si>
    <t>195027</t>
  </si>
  <si>
    <t>Красногвардейский район</t>
  </si>
  <si>
    <t>Магнитогорская</t>
  </si>
  <si>
    <t>51</t>
  </si>
  <si>
    <t>лит.Е</t>
  </si>
  <si>
    <t>4413873</t>
  </si>
  <si>
    <t>3372356</t>
  </si>
  <si>
    <t>№ свидетельства 0012</t>
  </si>
  <si>
    <t>Общество с Ограниченной Ответственностью "Производственно-монтажная фирма ТехПромМонтаж"</t>
  </si>
  <si>
    <t>193171</t>
  </si>
  <si>
    <t>Невский</t>
  </si>
  <si>
    <t>Полярников</t>
  </si>
  <si>
    <t>3676151</t>
  </si>
  <si>
    <t>4497932</t>
  </si>
  <si>
    <t>22</t>
  </si>
  <si>
    <t>№ свидетельства 0013</t>
  </si>
  <si>
    <t>Общество с Ограниченной Ответственностью  "Дорожно-Строительный Комплекс"</t>
  </si>
  <si>
    <t>Всеволожский проспект</t>
  </si>
  <si>
    <t>6330559</t>
  </si>
  <si>
    <t>23</t>
  </si>
  <si>
    <t>№ свидетельства 0014</t>
  </si>
  <si>
    <t>Общество с Ограниченной Ответственностью "ЛЕНОБЛЭНЕРГОСТРОЙ"</t>
  </si>
  <si>
    <t>187000</t>
  </si>
  <si>
    <t>Тосно</t>
  </si>
  <si>
    <t>6007065</t>
  </si>
  <si>
    <t>24</t>
  </si>
  <si>
    <t>№ свидетельства 0017</t>
  </si>
  <si>
    <t>Общество с Ограниченной Ответственностью "РОССЕЛЬПРОМ-компания №1"</t>
  </si>
  <si>
    <t>187326</t>
  </si>
  <si>
    <t xml:space="preserve">рп Приладожский </t>
  </si>
  <si>
    <t>23А</t>
  </si>
  <si>
    <t>лит.А2</t>
  </si>
  <si>
    <t>9534916</t>
  </si>
  <si>
    <t>3650220</t>
  </si>
  <si>
    <t>25</t>
  </si>
  <si>
    <t>№ свидетельства 0018</t>
  </si>
  <si>
    <t>Закрытое Акционерное Общество  "СПЕЦХИММОНТАЖ"</t>
  </si>
  <si>
    <t>188540</t>
  </si>
  <si>
    <t>Сосновый Бор</t>
  </si>
  <si>
    <t xml:space="preserve">промзона а/я 47 </t>
  </si>
  <si>
    <t>81369</t>
  </si>
  <si>
    <t>66550</t>
  </si>
  <si>
    <t>66551</t>
  </si>
  <si>
    <t>26</t>
  </si>
  <si>
    <t>№ свидетельства 0019</t>
  </si>
  <si>
    <t>Закрытое Акционерное Общество  "Киришская передвижная механизированная колонна № 19"</t>
  </si>
  <si>
    <t>Волховское шоссе</t>
  </si>
  <si>
    <t>22817</t>
  </si>
  <si>
    <t>27388</t>
  </si>
  <si>
    <t>27</t>
  </si>
  <si>
    <t>№ свидетельства 0021</t>
  </si>
  <si>
    <t>2009-12-18</t>
  </si>
  <si>
    <t>Общество с Ограниченной Ответственностью "Камея"</t>
  </si>
  <si>
    <t>188350</t>
  </si>
  <si>
    <t>Промзона 1</t>
  </si>
  <si>
    <t>44-45 км Киевского шоссе</t>
  </si>
  <si>
    <t>5285243</t>
  </si>
  <si>
    <t>5285245</t>
  </si>
  <si>
    <t>28</t>
  </si>
  <si>
    <t>№ свидетельства 0022</t>
  </si>
  <si>
    <t>Общество с Ограниченной Ответственностью "Управляющая Строительная Компания "АРХИТЕКТОНИКА"</t>
  </si>
  <si>
    <t>Гатчина</t>
  </si>
  <si>
    <t xml:space="preserve">Промзона - 1 </t>
  </si>
  <si>
    <t>29</t>
  </si>
  <si>
    <t>№ свидетельства 0023</t>
  </si>
  <si>
    <t>Общество с Ограниченной Ответственностью  "Дженерал Контрактинг энд Девелопмент"</t>
  </si>
  <si>
    <t>188522</t>
  </si>
  <si>
    <t>Ломоносовский</t>
  </si>
  <si>
    <t>производственная зона  Горелово</t>
  </si>
  <si>
    <t>Волхонское шоссе</t>
  </si>
  <si>
    <t>3632377</t>
  </si>
  <si>
    <t>3632380</t>
  </si>
  <si>
    <t>30</t>
  </si>
  <si>
    <t>№ свидетельства 0024</t>
  </si>
  <si>
    <t>Общество с Ограниченной Ответственностью "ИвестСтрой"</t>
  </si>
  <si>
    <t>187600</t>
  </si>
  <si>
    <t>78</t>
  </si>
  <si>
    <t>40061</t>
  </si>
  <si>
    <t>31</t>
  </si>
  <si>
    <t>№ свидетельства 0025</t>
  </si>
  <si>
    <t>Общество с Ограниченной Ответственностью "ТеплоСервис"</t>
  </si>
  <si>
    <t>187555</t>
  </si>
  <si>
    <t>Тихвинский</t>
  </si>
  <si>
    <t>Тихвин</t>
  </si>
  <si>
    <t xml:space="preserve">Советская </t>
  </si>
  <si>
    <t>83</t>
  </si>
  <si>
    <t>81367</t>
  </si>
  <si>
    <t>52722</t>
  </si>
  <si>
    <t>58165</t>
  </si>
  <si>
    <t>№ свидетельства 0026</t>
  </si>
  <si>
    <t>Общество с Ограниченной Ответственностью "Строительно-техническая компания"</t>
  </si>
  <si>
    <t>188992</t>
  </si>
  <si>
    <t>Выборгский</t>
  </si>
  <si>
    <t>Светогорск</t>
  </si>
  <si>
    <t>Канторовича</t>
  </si>
  <si>
    <t>81327</t>
  </si>
  <si>
    <t>43137</t>
  </si>
  <si>
    <t>43342</t>
  </si>
  <si>
    <t>33</t>
  </si>
  <si>
    <t>№ свидетельства 0031</t>
  </si>
  <si>
    <t>Общество с Ограниченной Ответственностью "Интер Строй"</t>
  </si>
  <si>
    <t>198096</t>
  </si>
  <si>
    <t>дорога на Турухтанные острова</t>
  </si>
  <si>
    <t>20/4</t>
  </si>
  <si>
    <t>лит.В</t>
  </si>
  <si>
    <t>3876241</t>
  </si>
  <si>
    <t>34</t>
  </si>
  <si>
    <t>№ свидетельства 0032</t>
  </si>
  <si>
    <t>Закрытое Акционерное Общество "Электроналадка-Сервис"</t>
  </si>
  <si>
    <t>97307</t>
  </si>
  <si>
    <t>35</t>
  </si>
  <si>
    <t>№ свидетельства 0039</t>
  </si>
  <si>
    <t>Общество с Ограниченной Ответственностью "Подпорожская строительная компания"</t>
  </si>
  <si>
    <t>187780</t>
  </si>
  <si>
    <t>Подпорожский</t>
  </si>
  <si>
    <t>Подпорожье</t>
  </si>
  <si>
    <t>проспект Ленина</t>
  </si>
  <si>
    <t>74</t>
  </si>
  <si>
    <t>81365</t>
  </si>
  <si>
    <t>21643</t>
  </si>
  <si>
    <t>20397</t>
  </si>
  <si>
    <t>36</t>
  </si>
  <si>
    <t>№ свидетельства 0052</t>
  </si>
  <si>
    <t>Закрытое Акционерное Общество "ЭЛЕКТРОСЕРВИС-ГАЛАЦ"</t>
  </si>
  <si>
    <t>Маринеско</t>
  </si>
  <si>
    <t>7850204</t>
  </si>
  <si>
    <t>37</t>
  </si>
  <si>
    <t>№ свидетельства 0053</t>
  </si>
  <si>
    <t>Общество с Ограниченной Ответственностью "УниСтрой"</t>
  </si>
  <si>
    <t>188800</t>
  </si>
  <si>
    <t>Выборг</t>
  </si>
  <si>
    <t>Физкультурная</t>
  </si>
  <si>
    <t>219</t>
  </si>
  <si>
    <t>8138</t>
  </si>
  <si>
    <t>93673</t>
  </si>
  <si>
    <t>38</t>
  </si>
  <si>
    <t>№ свидетельства 0060</t>
  </si>
  <si>
    <t>Общество с Ограниченной Ответственностью"СК - 296"</t>
  </si>
  <si>
    <t xml:space="preserve">Дорожников </t>
  </si>
  <si>
    <t>41</t>
  </si>
  <si>
    <t>20712</t>
  </si>
  <si>
    <t>39</t>
  </si>
  <si>
    <t>№ свидетельства 0061</t>
  </si>
  <si>
    <t>Общество с Ограниченной Ответственностью "Ремонтно-строительные услуги"</t>
  </si>
  <si>
    <t>198103</t>
  </si>
  <si>
    <t>Адмиралтейский</t>
  </si>
  <si>
    <t xml:space="preserve">9-я Красноармейская </t>
  </si>
  <si>
    <t>3/7</t>
  </si>
  <si>
    <t>1-Н</t>
  </si>
  <si>
    <t>3723327</t>
  </si>
  <si>
    <t>3723329</t>
  </si>
  <si>
    <t>40</t>
  </si>
  <si>
    <t>№ свидетельства 0067</t>
  </si>
  <si>
    <t>Общество с Ограниченной Ответственностью "РегионЭнергоСервис"</t>
  </si>
  <si>
    <t>Калинина</t>
  </si>
  <si>
    <t>37148</t>
  </si>
  <si>
    <t>№ свидетельства 0071</t>
  </si>
  <si>
    <t>Общество с Ограниченной Ответственностью "СтройИнвест "</t>
  </si>
  <si>
    <t>Спрямленное шоссе</t>
  </si>
  <si>
    <t>49871</t>
  </si>
  <si>
    <t>42</t>
  </si>
  <si>
    <t>№ свидетельства 0091</t>
  </si>
  <si>
    <t>Общество с Ограниченной Ответственностью  "Лужская МК - 49"</t>
  </si>
  <si>
    <t>Комсомольский проспект</t>
  </si>
  <si>
    <t>21814</t>
  </si>
  <si>
    <t>26805</t>
  </si>
  <si>
    <t>№ свидетельства 0093</t>
  </si>
  <si>
    <t>Открытое Акционерное Общество «Водоканал-инжиниринг»</t>
  </si>
  <si>
    <t>199178</t>
  </si>
  <si>
    <t>В.О., 17-я линия</t>
  </si>
  <si>
    <t>3884930</t>
  </si>
  <si>
    <t>3883884</t>
  </si>
  <si>
    <t>44</t>
  </si>
  <si>
    <t>№ свидетельства 0095</t>
  </si>
  <si>
    <t>Общество с Ограниченной Ответственностью "Металл Строй-Пласт"</t>
  </si>
  <si>
    <t>194017</t>
  </si>
  <si>
    <t>пр.Энгельса</t>
  </si>
  <si>
    <t>6006334</t>
  </si>
  <si>
    <t>45</t>
  </si>
  <si>
    <t>№ свидетельства 0098</t>
  </si>
  <si>
    <t>Общество с Ограниченной Ответственностью "ПРОКСИМА ПЛЮС"</t>
  </si>
  <si>
    <t>188990</t>
  </si>
  <si>
    <t>Кирова</t>
  </si>
  <si>
    <t>13 "А"</t>
  </si>
  <si>
    <t>81378</t>
  </si>
  <si>
    <t>44640</t>
  </si>
  <si>
    <t>46</t>
  </si>
  <si>
    <t>№ свидетельства 0112</t>
  </si>
  <si>
    <t>Общество с Ограниченной Ответственностью "ТИТАНСТРОЙСЕРВИС"</t>
  </si>
  <si>
    <t>188544</t>
  </si>
  <si>
    <t>Солнечная</t>
  </si>
  <si>
    <t>26528</t>
  </si>
  <si>
    <t>47</t>
  </si>
  <si>
    <t>№ свидетельства 0113</t>
  </si>
  <si>
    <t>Общество с Ограниченной Ответственностью «ТЕПЛОТЕХНИК»</t>
  </si>
  <si>
    <t>Боярова</t>
  </si>
  <si>
    <t>81361</t>
  </si>
  <si>
    <t>21840</t>
  </si>
  <si>
    <t>48</t>
  </si>
  <si>
    <t>№ свидетельства 0114</t>
  </si>
  <si>
    <t>Открытое Акционерное Общество   "Управляющая компания по жилищно-коммунальному хозяйству Выборгского района Ленинградской области"</t>
  </si>
  <si>
    <t>2-4</t>
  </si>
  <si>
    <t>25723</t>
  </si>
  <si>
    <t>24520</t>
  </si>
  <si>
    <t>49</t>
  </si>
  <si>
    <t>№ свидетельства 0115</t>
  </si>
  <si>
    <t>Закрытое Акционерное Общество "Птицефабрика Роскар"</t>
  </si>
  <si>
    <t>188855</t>
  </si>
  <si>
    <t>п. Первомайское</t>
  </si>
  <si>
    <t>3121873</t>
  </si>
  <si>
    <t>3143354</t>
  </si>
  <si>
    <t>№ свидетельства 0117</t>
  </si>
  <si>
    <t>Общество с Ограниченной Ответственностью «Эвольвента»</t>
  </si>
  <si>
    <t>196084</t>
  </si>
  <si>
    <t>Емельянова</t>
  </si>
  <si>
    <t>4467868</t>
  </si>
  <si>
    <t>№ свидетельства 0118</t>
  </si>
  <si>
    <t>Общество с Ограниченной Ответственностью«Строительная компания «Гатчина»</t>
  </si>
  <si>
    <t>188360</t>
  </si>
  <si>
    <t>п. Войсковицы</t>
  </si>
  <si>
    <t>Промзона - 2 тер</t>
  </si>
  <si>
    <t>39163</t>
  </si>
  <si>
    <t>№ свидетельства 0119</t>
  </si>
  <si>
    <t>Общество с Ограниченной Ответственностью "Сантехмонтаж-56"</t>
  </si>
  <si>
    <t>192007</t>
  </si>
  <si>
    <t xml:space="preserve">Воронежская </t>
  </si>
  <si>
    <t>7649617</t>
  </si>
  <si>
    <t>53</t>
  </si>
  <si>
    <t>№ свидетельства 0122</t>
  </si>
  <si>
    <t>Общество с Ограниченной Ответственностью  "Строительно-монтажное управление 17"</t>
  </si>
  <si>
    <t>193130</t>
  </si>
  <si>
    <t>7-я Советская</t>
  </si>
  <si>
    <t>4-н</t>
  </si>
  <si>
    <t>2714270</t>
  </si>
  <si>
    <t>2714271</t>
  </si>
  <si>
    <t>54</t>
  </si>
  <si>
    <t>№ свидетельства 0123</t>
  </si>
  <si>
    <t>Общество с Ограниченной Ответственностью «АБИУС»</t>
  </si>
  <si>
    <t>656049</t>
  </si>
  <si>
    <t>Барнаул</t>
  </si>
  <si>
    <t>Павловский тракт</t>
  </si>
  <si>
    <t>277</t>
  </si>
  <si>
    <t>3852</t>
  </si>
  <si>
    <t>456929</t>
  </si>
  <si>
    <t>55</t>
  </si>
  <si>
    <t>№ свидетельства 0125</t>
  </si>
  <si>
    <t>Общество с Ограниченной Ответственностью "ФЛАГМАН"</t>
  </si>
  <si>
    <t>190020</t>
  </si>
  <si>
    <t>Бумажная</t>
  </si>
  <si>
    <t>А</t>
  </si>
  <si>
    <t>2305566</t>
  </si>
  <si>
    <t>56</t>
  </si>
  <si>
    <t>№ свидетельства 0126</t>
  </si>
  <si>
    <t>Общество с Ограниченной Ответственностью "Свет"</t>
  </si>
  <si>
    <t>33153</t>
  </si>
  <si>
    <t>36026</t>
  </si>
  <si>
    <t>57</t>
  </si>
  <si>
    <t>№ свидетельства 0128</t>
  </si>
  <si>
    <t>Закрытое Акционерное Общество Промышленно-Строительная Группа «БиК»</t>
  </si>
  <si>
    <t>188330</t>
  </si>
  <si>
    <t>Сиверский</t>
  </si>
  <si>
    <t>Промзона</t>
  </si>
  <si>
    <t>44788</t>
  </si>
  <si>
    <t>58</t>
  </si>
  <si>
    <t>№ свидетельства 0129</t>
  </si>
  <si>
    <t>2009-12-25</t>
  </si>
  <si>
    <t>Общество с Ограниченной Ответственностью "АТЛАН"</t>
  </si>
  <si>
    <t>195009</t>
  </si>
  <si>
    <t>Академика Лебедева</t>
  </si>
  <si>
    <t>12а</t>
  </si>
  <si>
    <t>3251200</t>
  </si>
  <si>
    <t>3269330</t>
  </si>
  <si>
    <t>59</t>
  </si>
  <si>
    <t>№ свидетельства 0130</t>
  </si>
  <si>
    <t>Общество с Ограниченной Ответственностью  "Сев.Зап.Тепло-Сервис"</t>
  </si>
  <si>
    <t>196603</t>
  </si>
  <si>
    <t>Пушкин</t>
  </si>
  <si>
    <t>Красносельское шоссе</t>
  </si>
  <si>
    <t>48/60</t>
  </si>
  <si>
    <t>4654736</t>
  </si>
  <si>
    <t>60</t>
  </si>
  <si>
    <t>№ свидетельства 0133</t>
  </si>
  <si>
    <t>Общество с Ограниченной Ответственностью  "Строймеханизация"</t>
  </si>
  <si>
    <t>Днепропетровская</t>
  </si>
  <si>
    <t>7664914</t>
  </si>
  <si>
    <t>7671595</t>
  </si>
  <si>
    <t>61</t>
  </si>
  <si>
    <t>№ свидетельства 0173</t>
  </si>
  <si>
    <t xml:space="preserve">Общество с Ограниченной Ответственностью «ЛЕФ» </t>
  </si>
  <si>
    <t>197110</t>
  </si>
  <si>
    <t>Ремесленная</t>
  </si>
  <si>
    <t>2357011</t>
  </si>
  <si>
    <t>№ свидетельства 0198</t>
  </si>
  <si>
    <t>Общество с Ограниченной Ответственностью "БсБ"</t>
  </si>
  <si>
    <t>199406</t>
  </si>
  <si>
    <t>Остоумова</t>
  </si>
  <si>
    <t>1Н</t>
  </si>
  <si>
    <t>5202376</t>
  </si>
  <si>
    <t>63</t>
  </si>
  <si>
    <t>№ свидетельства 0015</t>
  </si>
  <si>
    <t>2009-12-28</t>
  </si>
  <si>
    <t>Открытое акционерное общество "Ленинградские областные коммунальные системы"</t>
  </si>
  <si>
    <t>188354</t>
  </si>
  <si>
    <t>д.Зайцево</t>
  </si>
  <si>
    <t>Орловские ключи</t>
  </si>
  <si>
    <t>3318311</t>
  </si>
  <si>
    <t>3318312</t>
  </si>
  <si>
    <t>64</t>
  </si>
  <si>
    <t>№ свидетельства 0016</t>
  </si>
  <si>
    <t>2009-12-27</t>
  </si>
  <si>
    <t>Ленинградское областное Государственное предприятие "Всеволожское дорожное ремонтно-строительное управление"</t>
  </si>
  <si>
    <t>Константиновская</t>
  </si>
  <si>
    <t>195</t>
  </si>
  <si>
    <t>81370</t>
  </si>
  <si>
    <t>25163</t>
  </si>
  <si>
    <t>65</t>
  </si>
  <si>
    <t>№ свидетельства 0033</t>
  </si>
  <si>
    <t>2009-12-29</t>
  </si>
  <si>
    <t>Общество с Ограниченной Ответственностью «Сервисная служба»</t>
  </si>
  <si>
    <t>199004</t>
  </si>
  <si>
    <t>9-я линия</t>
  </si>
  <si>
    <t>3217777</t>
  </si>
  <si>
    <t>66</t>
  </si>
  <si>
    <t>№ свидетельства 0034</t>
  </si>
  <si>
    <t>Общество с Ограниченной Ответственностью "Экотоп"</t>
  </si>
  <si>
    <t>194223</t>
  </si>
  <si>
    <t>ул. Орбели</t>
  </si>
  <si>
    <t>5448005</t>
  </si>
  <si>
    <t>67</t>
  </si>
  <si>
    <t>№ свидетельства 0035</t>
  </si>
  <si>
    <t>Общество с Ограниченной Ответственностью "Строительное управление № 335"</t>
  </si>
  <si>
    <t>187032</t>
  </si>
  <si>
    <t>Тельмана</t>
  </si>
  <si>
    <t>4606438</t>
  </si>
  <si>
    <t>4607602</t>
  </si>
  <si>
    <t>68</t>
  </si>
  <si>
    <t>№ свидетельства 0036</t>
  </si>
  <si>
    <t>Общество с Ограниченной Ответственностью "Технополис"</t>
  </si>
  <si>
    <t>199155</t>
  </si>
  <si>
    <t>Железноводская</t>
  </si>
  <si>
    <t>17/5</t>
  </si>
  <si>
    <t>3678626</t>
  </si>
  <si>
    <t>3809409</t>
  </si>
  <si>
    <t>69</t>
  </si>
  <si>
    <t>№ свидетельства 0041</t>
  </si>
  <si>
    <t>Общество с Ограниченной Ответственностью "ГорЭнергоПроект"</t>
  </si>
  <si>
    <t>190121</t>
  </si>
  <si>
    <t xml:space="preserve">Лоцманская </t>
  </si>
  <si>
    <t>14-Н</t>
  </si>
  <si>
    <t>7023196</t>
  </si>
  <si>
    <t>7023114</t>
  </si>
  <si>
    <t>70</t>
  </si>
  <si>
    <t>№ свидетельства 0050</t>
  </si>
  <si>
    <t>Полное наименованиеОбщество с Ограниченной Ответственностью "Строительная Компания "Строй-Сервис"</t>
  </si>
  <si>
    <t>д. Химози</t>
  </si>
  <si>
    <t xml:space="preserve">переулок Восточный </t>
  </si>
  <si>
    <t>2692161</t>
  </si>
  <si>
    <t>71</t>
  </si>
  <si>
    <t>№ свидетельства 0054</t>
  </si>
  <si>
    <t>2009-12-30</t>
  </si>
  <si>
    <t>Общество с Ограниченной Ответственностью "СеверСтрой"</t>
  </si>
  <si>
    <t>8 813</t>
  </si>
  <si>
    <t>72</t>
  </si>
  <si>
    <t>№ свидетельства0055</t>
  </si>
  <si>
    <t>Общество с Ограниченной Ответственностью "БорСтрой"</t>
  </si>
  <si>
    <t>3723316</t>
  </si>
  <si>
    <t>73</t>
  </si>
  <si>
    <t>№ свидетельства 0057</t>
  </si>
  <si>
    <t>Общество с Ограниченной Ответственностью "Строй Инвест"</t>
  </si>
  <si>
    <t>188423</t>
  </si>
  <si>
    <t>Волосовский</t>
  </si>
  <si>
    <t>п. Бегуницы</t>
  </si>
  <si>
    <t>8-813</t>
  </si>
  <si>
    <t>7351705</t>
  </si>
  <si>
    <t>57453</t>
  </si>
  <si>
    <t>№ свидетельства 0064</t>
  </si>
  <si>
    <t>Общество с Ограниченной Ответственностью "Запстрой"</t>
  </si>
  <si>
    <t>188321</t>
  </si>
  <si>
    <t>Коммунар</t>
  </si>
  <si>
    <t>25А</t>
  </si>
  <si>
    <t>6401955</t>
  </si>
  <si>
    <t>4605247</t>
  </si>
  <si>
    <t>75</t>
  </si>
  <si>
    <t>№ свидетельства 0070</t>
  </si>
  <si>
    <t>Общество с Ограниченной Ответственностью "Бриз, инженерно-техническая фирма"</t>
  </si>
  <si>
    <t>188650</t>
  </si>
  <si>
    <t>Сертолово</t>
  </si>
  <si>
    <t>Кленовая</t>
  </si>
  <si>
    <t>4955547</t>
  </si>
  <si>
    <t>76</t>
  </si>
  <si>
    <t>№ свидетельства 0073</t>
  </si>
  <si>
    <t>Закрытое Акционерное Общество "Техпрогресс"</t>
  </si>
  <si>
    <t>196128</t>
  </si>
  <si>
    <t>Благодатная</t>
  </si>
  <si>
    <t>литА</t>
  </si>
  <si>
    <t>22Н</t>
  </si>
  <si>
    <t>3368147</t>
  </si>
  <si>
    <t>77</t>
  </si>
  <si>
    <t>№ свидетельства 0076</t>
  </si>
  <si>
    <t>Общество с Ограниченной Ответственностью "КОНСОЛЬ Северо-Запад"</t>
  </si>
  <si>
    <t>Московский</t>
  </si>
  <si>
    <t>Московский проспект</t>
  </si>
  <si>
    <t>107</t>
  </si>
  <si>
    <t>№ свидетельства 0078</t>
  </si>
  <si>
    <t>Закрытое Акционерное Общество "ЛИМБ"</t>
  </si>
  <si>
    <t>197374</t>
  </si>
  <si>
    <t>Приморский</t>
  </si>
  <si>
    <t>Савушкина</t>
  </si>
  <si>
    <t>125</t>
  </si>
  <si>
    <t>3317521</t>
  </si>
  <si>
    <t>3256578</t>
  </si>
  <si>
    <t>№ свидетельства 0079</t>
  </si>
  <si>
    <t>Общество с Ограниченной Ответственностью "СМУ-97"</t>
  </si>
  <si>
    <t xml:space="preserve">Выборгский </t>
  </si>
  <si>
    <t xml:space="preserve">Пушкинская </t>
  </si>
  <si>
    <t>43202</t>
  </si>
  <si>
    <t>40091</t>
  </si>
  <si>
    <t>80</t>
  </si>
  <si>
    <t>№ свидетельства 0080</t>
  </si>
  <si>
    <t>Открытое Акционерное  Общество «Эксплуатационно-хозяйственное объединение»</t>
  </si>
  <si>
    <t>Малая</t>
  </si>
  <si>
    <t>26497</t>
  </si>
  <si>
    <t>27465</t>
  </si>
  <si>
    <t>81</t>
  </si>
  <si>
    <t>№ свидетельства 0081</t>
  </si>
  <si>
    <t>Общество с Ограниченной Ответственностью "Строительный Квартал</t>
  </si>
  <si>
    <t>188300</t>
  </si>
  <si>
    <t>Промзона -1</t>
  </si>
  <si>
    <t>квартал 1</t>
  </si>
  <si>
    <t>Площадка 2, кор.1</t>
  </si>
  <si>
    <t>90998</t>
  </si>
  <si>
    <t>82</t>
  </si>
  <si>
    <t>№ свидетельства 0083</t>
  </si>
  <si>
    <t>Общество с Ограниченной Ответственностью «Северо-Западный Альянс»</t>
  </si>
  <si>
    <t>197701</t>
  </si>
  <si>
    <t>станция Разлив</t>
  </si>
  <si>
    <t>Слобода Новая</t>
  </si>
  <si>
    <t>81362</t>
  </si>
  <si>
    <t>47743</t>
  </si>
  <si>
    <t>№ свидетельства 0090</t>
  </si>
  <si>
    <t>Общество с Ограниченной Ответственностью "Зеленый Форт"</t>
  </si>
  <si>
    <t>193232</t>
  </si>
  <si>
    <t>Евдокима Огнева</t>
  </si>
  <si>
    <t>лит "А"</t>
  </si>
  <si>
    <t>5-Н</t>
  </si>
  <si>
    <t>3276575</t>
  </si>
  <si>
    <t>84</t>
  </si>
  <si>
    <t>№ свидетельства 0092</t>
  </si>
  <si>
    <t>Общество с Ограниченной Ответственностью "Цементно-бетонные изделия"</t>
  </si>
  <si>
    <t>микрорайон Сертолово-1 ул. Индустриальная</t>
  </si>
  <si>
    <t>5953535</t>
  </si>
  <si>
    <t>5953538</t>
  </si>
  <si>
    <t>85</t>
  </si>
  <si>
    <t>№ свидетельства 0094</t>
  </si>
  <si>
    <t>Общество с Ограниченной Ответственностью "СТИЛ-Строй"</t>
  </si>
  <si>
    <t>192241</t>
  </si>
  <si>
    <t>проспект Славы</t>
  </si>
  <si>
    <t>51 Н</t>
  </si>
  <si>
    <t>7773777</t>
  </si>
  <si>
    <t>86</t>
  </si>
  <si>
    <t>№ свидетельства 0096</t>
  </si>
  <si>
    <t>Открытое Акционерное Общество  "Светогорское жилищно-коммунальное хозяйство" Выборгского района Ленинградской области"</t>
  </si>
  <si>
    <t>Рощинская</t>
  </si>
  <si>
    <t>44498</t>
  </si>
  <si>
    <t>44131</t>
  </si>
  <si>
    <t>87</t>
  </si>
  <si>
    <t>№ свидетельства 0099</t>
  </si>
  <si>
    <t>Закрытое Акционерное Общество «Теплый дом «Балтика»</t>
  </si>
  <si>
    <t>лит. А</t>
  </si>
  <si>
    <t>9723551</t>
  </si>
  <si>
    <t>7664766</t>
  </si>
  <si>
    <t>88</t>
  </si>
  <si>
    <t>№ свидетельства 0108</t>
  </si>
  <si>
    <t>Ленинградское областное Государственное предприятие "Волосовское дорожное ремонтно-строительное управление"</t>
  </si>
  <si>
    <t>188410</t>
  </si>
  <si>
    <t>Лагоново</t>
  </si>
  <si>
    <t>81373</t>
  </si>
  <si>
    <t>21030</t>
  </si>
  <si>
    <t>24534</t>
  </si>
  <si>
    <t>89</t>
  </si>
  <si>
    <t>№ свидетельства 0110</t>
  </si>
  <si>
    <t>Закрытое Акционерное Общество «ВИКИНГ»</t>
  </si>
  <si>
    <t>197348</t>
  </si>
  <si>
    <t>Богатырский проспект</t>
  </si>
  <si>
    <t>3200855</t>
  </si>
  <si>
    <t>2306994</t>
  </si>
  <si>
    <t>90</t>
  </si>
  <si>
    <t>№ свидетельства 0111</t>
  </si>
  <si>
    <t>Общество с Ограниченной Ответственностью  "МОНТАЖ-СТРОЙ"</t>
  </si>
  <si>
    <t>188643</t>
  </si>
  <si>
    <t>Лиственная</t>
  </si>
  <si>
    <t>3209721</t>
  </si>
  <si>
    <t>91</t>
  </si>
  <si>
    <t>№ свидетельства 0116</t>
  </si>
  <si>
    <t>Общество с Ограниченной Ответственностью "Фирма "ВИКОНТ"</t>
  </si>
  <si>
    <t>проспектЛенина</t>
  </si>
  <si>
    <t>92</t>
  </si>
  <si>
    <t>№ свидетельства 0120</t>
  </si>
  <si>
    <t xml:space="preserve">Закрытое Акционерное Общество "ПетроСтройКомплект" </t>
  </si>
  <si>
    <t>191123</t>
  </si>
  <si>
    <t>Манежный переулок</t>
  </si>
  <si>
    <t>15/17</t>
  </si>
  <si>
    <t>17-Н</t>
  </si>
  <si>
    <t>3350595</t>
  </si>
  <si>
    <t>93</t>
  </si>
  <si>
    <t>№ свидетельства 0121</t>
  </si>
  <si>
    <t xml:space="preserve">Общество с Ограниченной Ответственностью «ВИАДУКС» </t>
  </si>
  <si>
    <t>Дружбы</t>
  </si>
  <si>
    <t>45125</t>
  </si>
  <si>
    <t>94</t>
  </si>
  <si>
    <t>№ свидетельства 0127</t>
  </si>
  <si>
    <t>Общество с Ограниченной Ответственностью "ПОЛЕСЬЕ"</t>
  </si>
  <si>
    <t>Победы</t>
  </si>
  <si>
    <t xml:space="preserve">28 </t>
  </si>
  <si>
    <t>34888</t>
  </si>
  <si>
    <t>29152</t>
  </si>
  <si>
    <t>95</t>
  </si>
  <si>
    <t>№ свидетельства 0131</t>
  </si>
  <si>
    <t>Общество с Ограниченной Ответственностью «СпецСтрой»</t>
  </si>
  <si>
    <t>20527</t>
  </si>
  <si>
    <t>96</t>
  </si>
  <si>
    <t>№ свидетельства 0132</t>
  </si>
  <si>
    <t>Общество с Ограниченной Ответственностью "Подключение"</t>
  </si>
  <si>
    <t>188306</t>
  </si>
  <si>
    <t>Рысева</t>
  </si>
  <si>
    <t>55954</t>
  </si>
  <si>
    <t>55594</t>
  </si>
  <si>
    <t>97</t>
  </si>
  <si>
    <t>№ свидетельства 0134</t>
  </si>
  <si>
    <t>Общество с Ограниченной Ответственностью  "Компания АС"</t>
  </si>
  <si>
    <t>190068</t>
  </si>
  <si>
    <t>Римского-Корсакова</t>
  </si>
  <si>
    <t>13 Н</t>
  </si>
  <si>
    <t>7146805</t>
  </si>
  <si>
    <t>98</t>
  </si>
  <si>
    <t>№ свидетельства 0136</t>
  </si>
  <si>
    <t>Общество с Ограниченной Ответственностью "Резерв-сантех"</t>
  </si>
  <si>
    <t>33688</t>
  </si>
  <si>
    <t>99</t>
  </si>
  <si>
    <t>№ свидетельства 0137</t>
  </si>
  <si>
    <t>Общество с Ограниченной Ответственностью "БРиС"</t>
  </si>
  <si>
    <t xml:space="preserve">Гатчинский </t>
  </si>
  <si>
    <t>Соборная</t>
  </si>
  <si>
    <t>4/9</t>
  </si>
  <si>
    <t>45642</t>
  </si>
  <si>
    <t>100</t>
  </si>
  <si>
    <t>№ свидетельства 0138</t>
  </si>
  <si>
    <t>Общество с Ограниченной Ответственностью  "КИРИШИ ЛЕСПРОМ"</t>
  </si>
  <si>
    <t>187121</t>
  </si>
  <si>
    <t>Пчежва</t>
  </si>
  <si>
    <t>Промышленная</t>
  </si>
  <si>
    <t>53220</t>
  </si>
  <si>
    <t>101</t>
  </si>
  <si>
    <t>№ свидетельства 0141</t>
  </si>
  <si>
    <t>Общество с Ограниченной Ответственностью "ЗМК "СтальМет"</t>
  </si>
  <si>
    <t>196650</t>
  </si>
  <si>
    <t>Колпино</t>
  </si>
  <si>
    <t>Финляндская</t>
  </si>
  <si>
    <t>4609511</t>
  </si>
  <si>
    <t>4696032</t>
  </si>
  <si>
    <t>102</t>
  </si>
  <si>
    <t>№ свидетельства 0149</t>
  </si>
  <si>
    <t>Общество с Ограниченной Ответственностью "Гарант"</t>
  </si>
  <si>
    <t>187340</t>
  </si>
  <si>
    <t>Кировск</t>
  </si>
  <si>
    <t>23914</t>
  </si>
  <si>
    <t>29246</t>
  </si>
  <si>
    <t>103</t>
  </si>
  <si>
    <t>№ свидетельства 0151</t>
  </si>
  <si>
    <t>Общество с Ограниченной Ответственностью  "Сфинкс"</t>
  </si>
  <si>
    <t>198216</t>
  </si>
  <si>
    <t>Ленинский  проспект</t>
  </si>
  <si>
    <t>128</t>
  </si>
  <si>
    <t>3136203</t>
  </si>
  <si>
    <t>104</t>
  </si>
  <si>
    <t>№ свидетельства 0154</t>
  </si>
  <si>
    <t>Общество с Ограниченной Ответственностью «А-Строй»</t>
  </si>
  <si>
    <t>197342</t>
  </si>
  <si>
    <t>Торжковская</t>
  </si>
  <si>
    <t>299-А</t>
  </si>
  <si>
    <t>4929273</t>
  </si>
  <si>
    <t>105</t>
  </si>
  <si>
    <t>№ свидетельства 0155</t>
  </si>
  <si>
    <t>Общество с Ограниченной Ответственностью "Маяк"</t>
  </si>
  <si>
    <t>Станционная</t>
  </si>
  <si>
    <t>40015</t>
  </si>
  <si>
    <t>38252</t>
  </si>
  <si>
    <t>106</t>
  </si>
  <si>
    <t>№ свидетельства 0171</t>
  </si>
  <si>
    <t>Общество с Ограниченной Ответственностью "Строительный Трест"</t>
  </si>
  <si>
    <t>197343</t>
  </si>
  <si>
    <t>Ланское шоссе</t>
  </si>
  <si>
    <t>1 лит А</t>
  </si>
  <si>
    <t>7664696</t>
  </si>
  <si>
    <t>№ свидетельства 0175</t>
  </si>
  <si>
    <t>Общество с Ограниченной Ответственностью "ТЕРРА"</t>
  </si>
  <si>
    <t>187719</t>
  </si>
  <si>
    <t>Алеховщина</t>
  </si>
  <si>
    <t>Стрелковская</t>
  </si>
  <si>
    <t>7088959</t>
  </si>
  <si>
    <t>108</t>
  </si>
  <si>
    <t>№ свидетельства 0178</t>
  </si>
  <si>
    <t>Общество с Ограниченной Ответственностью "Изотерм"</t>
  </si>
  <si>
    <t>54316</t>
  </si>
  <si>
    <t>109</t>
  </si>
  <si>
    <t>№ свидетельства 0199</t>
  </si>
  <si>
    <t>Общество с Ограниченной Ответственностью "Энергобаланс"</t>
  </si>
  <si>
    <t>198097</t>
  </si>
  <si>
    <t>Проспект Стачек</t>
  </si>
  <si>
    <t>2743579</t>
  </si>
  <si>
    <t>110</t>
  </si>
  <si>
    <t>№ свидетельства 0028</t>
  </si>
  <si>
    <t>Закрытое Акционерное Общество "Стройальфа-гипс"</t>
  </si>
  <si>
    <t>192102</t>
  </si>
  <si>
    <t>Фрунзенский</t>
  </si>
  <si>
    <t>ул. Салова</t>
  </si>
  <si>
    <t>55 "А"</t>
  </si>
  <si>
    <t>76521</t>
  </si>
  <si>
    <t>76527</t>
  </si>
  <si>
    <t>111</t>
  </si>
  <si>
    <t>№ свидетельства 0072</t>
  </si>
  <si>
    <t>Общество с Ограниченной Ответственностью "Гарант-Сервис"</t>
  </si>
  <si>
    <t>187026</t>
  </si>
  <si>
    <t>Никольское</t>
  </si>
  <si>
    <t>Ульяновское шоссе</t>
  </si>
  <si>
    <t xml:space="preserve">1 </t>
  </si>
  <si>
    <t>C</t>
  </si>
  <si>
    <t>3804025</t>
  </si>
  <si>
    <t>112</t>
  </si>
  <si>
    <t>№ свидетельства 0139</t>
  </si>
  <si>
    <t>Закрытое Акционерное Общество  "УСТР-270"</t>
  </si>
  <si>
    <t>Красавское шоссе</t>
  </si>
  <si>
    <t>60670</t>
  </si>
  <si>
    <t>113</t>
  </si>
  <si>
    <t>№ свидетельства 0140</t>
  </si>
  <si>
    <t>Общество с Ограниченной Ответственностью «РОДС»</t>
  </si>
  <si>
    <t>Колтушское шоссе</t>
  </si>
  <si>
    <t>3310003</t>
  </si>
  <si>
    <t>114</t>
  </si>
  <si>
    <t>№ свидетельства 0145</t>
  </si>
  <si>
    <t>Закрытое Акционерное Общество «Строительная компания города Выборга»</t>
  </si>
  <si>
    <t>п.Лазаревка</t>
  </si>
  <si>
    <t>Юго-Восточная промышленная зона</t>
  </si>
  <si>
    <t>92065</t>
  </si>
  <si>
    <t>115</t>
  </si>
  <si>
    <t>№ свидетельства 0153</t>
  </si>
  <si>
    <t>Общество с Ограниченной Ответственностью «Строительное управление №299»</t>
  </si>
  <si>
    <t>191014</t>
  </si>
  <si>
    <t>Литейный проспект</t>
  </si>
  <si>
    <t>11-Н</t>
  </si>
  <si>
    <t>3375155</t>
  </si>
  <si>
    <t>116</t>
  </si>
  <si>
    <t>№ свидетельства 0176</t>
  </si>
  <si>
    <t>Общество с Ограниченной Ответственностью "МЕЛИАН"</t>
  </si>
  <si>
    <t>194156</t>
  </si>
  <si>
    <t>Проспект Энгельса</t>
  </si>
  <si>
    <t>7176433</t>
  </si>
  <si>
    <t>7176444</t>
  </si>
  <si>
    <t>117</t>
  </si>
  <si>
    <t>№ свидетельства 0182</t>
  </si>
  <si>
    <t>Общество с Ограниченной Ответственностью  "СетИнженКом"</t>
  </si>
  <si>
    <t>Кропоткина</t>
  </si>
  <si>
    <t>2444145</t>
  </si>
  <si>
    <t>118</t>
  </si>
  <si>
    <t>№ свидетельства 0183</t>
  </si>
  <si>
    <t>Общество с Ограниченной Ответственностью  "Коммун Энерго"</t>
  </si>
  <si>
    <t>Большая Советская</t>
  </si>
  <si>
    <t>46376</t>
  </si>
  <si>
    <t>46375</t>
  </si>
  <si>
    <t>119</t>
  </si>
  <si>
    <t>№ свидетельства 0185</t>
  </si>
  <si>
    <t>Закрытое Акционерное Общество  "АМК"</t>
  </si>
  <si>
    <t>194021</t>
  </si>
  <si>
    <t>2-й Муринский проспект</t>
  </si>
  <si>
    <t>6221242</t>
  </si>
  <si>
    <t>120</t>
  </si>
  <si>
    <t>№ свидетельства 0186</t>
  </si>
  <si>
    <t>Общество с Ограниченной Ответственностью Строитедьная компания "Гидросервис"</t>
  </si>
  <si>
    <t>185000</t>
  </si>
  <si>
    <t>Петрозаводск</t>
  </si>
  <si>
    <t>Анохина</t>
  </si>
  <si>
    <t>8142</t>
  </si>
  <si>
    <t>592970</t>
  </si>
  <si>
    <t>592933</t>
  </si>
  <si>
    <t>121</t>
  </si>
  <si>
    <t>№ свидетельства 0187</t>
  </si>
  <si>
    <t>Общество с Ограниченной Ответственностью  "Спбмонтаж"</t>
  </si>
  <si>
    <t>195265</t>
  </si>
  <si>
    <t>Гражданский проспект</t>
  </si>
  <si>
    <t>602</t>
  </si>
  <si>
    <t>5318951</t>
  </si>
  <si>
    <t>5310708</t>
  </si>
  <si>
    <t>122</t>
  </si>
  <si>
    <t>№ свидетельства 0188</t>
  </si>
  <si>
    <t>Общество с Ограниченной Ответственностью "Северо-Западная строительная компания"</t>
  </si>
  <si>
    <t>Мира</t>
  </si>
  <si>
    <t>27850</t>
  </si>
  <si>
    <t>23599</t>
  </si>
  <si>
    <t>123</t>
  </si>
  <si>
    <t>№ свидетельства 0189</t>
  </si>
  <si>
    <t xml:space="preserve">Общество с Ограниченной Ответственностью "РАЗСТРОЙГАЗ" </t>
  </si>
  <si>
    <t>Всеволожский район</t>
  </si>
  <si>
    <t>45710</t>
  </si>
  <si>
    <t>124</t>
  </si>
  <si>
    <t>№ свидетельства 0190</t>
  </si>
  <si>
    <t>Общество с Ограниченной Ответственностью "Архиград"</t>
  </si>
  <si>
    <t>17а</t>
  </si>
  <si>
    <t>40044</t>
  </si>
  <si>
    <t>№ свидетельства 0192</t>
  </si>
  <si>
    <t>Закрытое Акционерное Общество   "А-Транс"</t>
  </si>
  <si>
    <t>196158</t>
  </si>
  <si>
    <t>Санкт-Петербург</t>
  </si>
  <si>
    <t>Дунайский проспект</t>
  </si>
  <si>
    <t>3138307</t>
  </si>
  <si>
    <t>№ свидетельства 0046</t>
  </si>
  <si>
    <t>2010-01-15</t>
  </si>
  <si>
    <t>Общество с Ограниченной Ответственностью «Строительная Компания "Сервис-Строй"</t>
  </si>
  <si>
    <t>пер.Сергея Тюленина</t>
  </si>
  <si>
    <t>4/23</t>
  </si>
  <si>
    <t>13Н</t>
  </si>
  <si>
    <t>3150563</t>
  </si>
  <si>
    <t>7133648</t>
  </si>
  <si>
    <t>№</t>
  </si>
  <si>
    <t>№ св-ва</t>
  </si>
  <si>
    <t>дата выдачи</t>
  </si>
  <si>
    <t>наименование</t>
  </si>
  <si>
    <t>индекс</t>
  </si>
  <si>
    <t>район</t>
  </si>
  <si>
    <t>город</t>
  </si>
  <si>
    <t>улица</t>
  </si>
  <si>
    <t>№ дома</t>
  </si>
  <si>
    <t>корпус</t>
  </si>
  <si>
    <t>офис</t>
  </si>
  <si>
    <t>код</t>
  </si>
  <si>
    <t>телефон</t>
  </si>
  <si>
    <t>факс</t>
  </si>
  <si>
    <t>насел.пункт</t>
  </si>
  <si>
    <t>№ п/п</t>
  </si>
  <si>
    <t>№п/п</t>
  </si>
  <si>
    <t>1.</t>
  </si>
  <si>
    <t xml:space="preserve">1 неделя </t>
  </si>
  <si>
    <t>2 неделя</t>
  </si>
  <si>
    <t>3 неделя</t>
  </si>
  <si>
    <t>4 неделя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</si>
  <si>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</si>
  <si>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</si>
  <si>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</si>
  <si>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</si>
  <si>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</si>
  <si>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</si>
  <si>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</si>
  <si>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</si>
  <si>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Приозерский район</t>
  </si>
  <si>
    <t>Кингисеппский район</t>
  </si>
  <si>
    <t>Волосовский район</t>
  </si>
  <si>
    <t>Гатчинский район</t>
  </si>
  <si>
    <t>Лужский район</t>
  </si>
  <si>
    <t>апрель</t>
  </si>
  <si>
    <t>Итого в месяц</t>
  </si>
  <si>
    <t>Тихвинский район</t>
  </si>
  <si>
    <t>Лодейнопольский район</t>
  </si>
  <si>
    <t>Киришский район</t>
  </si>
  <si>
    <t>Кировский район</t>
  </si>
  <si>
    <t>Наименование организации</t>
  </si>
  <si>
    <t>Тосненский район</t>
  </si>
  <si>
    <t>январь</t>
  </si>
  <si>
    <t>февраль</t>
  </si>
  <si>
    <t>март</t>
  </si>
  <si>
    <t>1 неделя</t>
  </si>
  <si>
    <t>Всего за год</t>
  </si>
  <si>
    <t>Муниципальное учреждение «Единая служба заказчика» Всеволожского района Ленинградской области</t>
  </si>
  <si>
    <t>Муниципальное унитарное предприятие Тепловые сети г.Гатчина</t>
  </si>
  <si>
    <t>Индивидуальный предприниматель «Сугян Нвер Лаврентьевич»</t>
  </si>
  <si>
    <t>Выборгский район</t>
  </si>
  <si>
    <t>2\1</t>
  </si>
  <si>
    <t>Сланцевский район</t>
  </si>
  <si>
    <t>Государственное казенное учреждение "Управление строительства Ленинградской области"</t>
  </si>
  <si>
    <t>Общество с ограниченной ответственностью "Арктур"</t>
  </si>
  <si>
    <t xml:space="preserve">Ассоциации </t>
  </si>
  <si>
    <t xml:space="preserve">Саморегулируемая организация </t>
  </si>
  <si>
    <t>Администрация муниципального образования Волосовский муниципальный район Ленинградской области</t>
  </si>
  <si>
    <t>470301001</t>
  </si>
  <si>
    <t>Общество с ограниченной ответственностью «СВЕТ»</t>
  </si>
  <si>
    <t>Общество с ограниченной ответственностью «Норд Крафт»</t>
  </si>
  <si>
    <t>Общество с ограниченной ответственностью "Стройтехмонтаж"</t>
  </si>
  <si>
    <t>Код причины постановки на учет (КПП)</t>
  </si>
  <si>
    <t>Общество с ограниченной ответственностью  «Строй Прогресс»</t>
  </si>
  <si>
    <t>Общество с ограниченной ответственностью «ДСК АБЗ-Дорстрой»</t>
  </si>
  <si>
    <t>Общество с ограниченной ответственностью «Строй-Арсенал»</t>
  </si>
  <si>
    <t>Регистрационный номер члена Ассоциации</t>
  </si>
  <si>
    <t>Общество с ограниченной ответственностью "Дедал-Строй"</t>
  </si>
  <si>
    <t>Общество с ограниченной ответственностью "Спецмонтаж"</t>
  </si>
  <si>
    <t>Общество с ограниченной ответственностью "ТЭМ-плюс"</t>
  </si>
  <si>
    <t>Общество с ограниченной ответственностью "СТК  "Прогресс"</t>
  </si>
  <si>
    <t>г.Сосновый Бор</t>
  </si>
  <si>
    <t>Общество с ограниченной ответственностью "Распределительный перевалочный комплекс - Высоцк "Лукойл-II"</t>
  </si>
  <si>
    <t>Общество с ограниченной ответственностью "Арсенал Групп"</t>
  </si>
  <si>
    <t>Общество с ограниченной ответственностью "Сланцы-электромонтаж"</t>
  </si>
  <si>
    <t>Общество с ограниченной ответственностью "ПРОЕКТ СТРОЙ ИНЖИНИРИНГ"</t>
  </si>
  <si>
    <t>Общество с ограниченной ответственностью "МЖК"</t>
  </si>
  <si>
    <t>Общество с ограниченной ответственностью "Ремдорстрой"</t>
  </si>
  <si>
    <t>Общество с ограниченной ответственностью "РегионТехноСтрой"</t>
  </si>
  <si>
    <t>Общество с ограниченной ответственностью "Производственная фирма "ВИС"</t>
  </si>
  <si>
    <t>Акционерное общество "СПЕЦЭЛЕКТРОМОНТАЖ"</t>
  </si>
  <si>
    <t>Общество с ограниченной ответственностью "ДАФ"</t>
  </si>
  <si>
    <t>Акционерное общество "Выборгтеплоэнерго"</t>
  </si>
  <si>
    <t>Акционерное общество "Тихвинский вагоностроительный завод"</t>
  </si>
  <si>
    <t>Открытое акционерное общество "Всеволожские тепловые сети"</t>
  </si>
  <si>
    <t>Акционерное общество "Ленинградская областная электросетевая компания"</t>
  </si>
  <si>
    <t>Акционерное общество "Газстройпроект"</t>
  </si>
  <si>
    <t>Администрация муниципального образования Лодейнопольский муниципальный район Ленинградской области</t>
  </si>
  <si>
    <t>Администрация муниципального образования Тихвинский муниципальный район Ленинградской области</t>
  </si>
  <si>
    <t>Общество с ограниченной ответственностью "Балткронэнергострой"</t>
  </si>
  <si>
    <t>Общество с ограниченной ответственностью "Научно-производственная фирма "ЭНЕРГОСВЯЗЬ"</t>
  </si>
  <si>
    <t>Общество с ограниченной ответственностью "Тепло-Строй-Проект"</t>
  </si>
  <si>
    <t>Общество с ограниченной ответственностью "Олимп Групп"</t>
  </si>
  <si>
    <t>Общество с ограниченной ответственностью "НОВАТЭК-Усть-Луга"</t>
  </si>
  <si>
    <t>Общество с ограниченной ответственностью "Строиткльная компания "БАСТИОН"</t>
  </si>
  <si>
    <t>Общество с ограниченной ответственностью "Северо-Западная Горная Компания"</t>
  </si>
  <si>
    <t>Общество с ограниченной ответственностью "ОЛЬВЕКС-ДАЙМОНД"</t>
  </si>
  <si>
    <t>Общество с ограниченной ответственностью "СтройСтандарт"</t>
  </si>
  <si>
    <t>Общество с ограниченной ответственностью "Комплексные системы безопасноти"</t>
  </si>
  <si>
    <t>Общество с ограниченной ответственностью "Строительная компания "Топаз"</t>
  </si>
  <si>
    <t>Общество с ограниченной ответственностью "Управление механизации 68"</t>
  </si>
  <si>
    <t>Общество с ограниченной ответственностью "Северо-Западный Регион"</t>
  </si>
  <si>
    <t>Федеральное государственное унитарное предприятие "Научно - исследовательский технологический институт имени А. П. Александрова"</t>
  </si>
  <si>
    <t>Общество с ограниченной ответственностью "Криогаз-Высоцк"</t>
  </si>
  <si>
    <t>Общество с ограниченной ответственностью "ФОРТЕСС"</t>
  </si>
  <si>
    <t>Публичное акционерное общество "Северное управление строительства"</t>
  </si>
  <si>
    <t>Акционерное общество "Монтажно-строительное управление № 90"</t>
  </si>
  <si>
    <t>Акционерное общество "Сосновоборэлектромонтаж"</t>
  </si>
  <si>
    <t>Общество с ограниченной ответственностью "Управляющая компания "Кредо"</t>
  </si>
  <si>
    <t>Общество с ограниченной ответственностью "Ю-КоН"</t>
  </si>
  <si>
    <t>Акционерное общество "Птицефабрика Роскар"</t>
  </si>
  <si>
    <t>Акционерное общество  "Первомайское КП"</t>
  </si>
  <si>
    <t>Общество с ограниченной ответственностью "Энергопроект-М"</t>
  </si>
  <si>
    <t>Общество с ограниченной ответственностью "Строительно-техническая компания"</t>
  </si>
  <si>
    <t>Общество с ограниченной ответственностью "Проектмонтаж"</t>
  </si>
  <si>
    <t>Общество с ограниченной ответственностью "ПРОКСИМА ПЛЮС"</t>
  </si>
  <si>
    <t>Общество с ограниченной ответственностью "Сатурн"</t>
  </si>
  <si>
    <t>Общество с ограниченной ответственностью "Электро Строй Комплект"</t>
  </si>
  <si>
    <t>Общество с ограниченной ответственностью "Атис-Строй"</t>
  </si>
  <si>
    <t xml:space="preserve">Общество с ограниченной ответственностью "СтройКом" </t>
  </si>
  <si>
    <t>Общество с ограниченной ответственностью "Фирма "ВИКОНТ"</t>
  </si>
  <si>
    <t>Общество с ограниченной ответственностью "Электроналадкасервис"</t>
  </si>
  <si>
    <t>Общество с ограниченной ответственностью "Управление капитального строительства"</t>
  </si>
  <si>
    <t>Общество с ограниченной ответственностью "Олтон плюс"</t>
  </si>
  <si>
    <t>Общество с ограниченной ответственностью "Лугатепломонтаж"</t>
  </si>
  <si>
    <t>Акционерное общество "Птицефабрика Северная"</t>
  </si>
  <si>
    <t>Общество с ограниченной ответственностью "Гарант"</t>
  </si>
  <si>
    <t>Общество с ограниченной ответственностью "Кировская Строительная Компания"</t>
  </si>
  <si>
    <t>Общество с ограниченной ответственностью «ТЕПЛОТЕХНИК»</t>
  </si>
  <si>
    <t>Акционерное общество "Тосненское дорожное ремонтно-строительное управление"</t>
  </si>
  <si>
    <t>Закрытое акционерное общество "Колтушская ПМК -6"</t>
  </si>
  <si>
    <t>Общество с ограниченной ответственностью "ФЛАГМАН"</t>
  </si>
  <si>
    <t>Общество с ограниченной ответственностью "Сервис"</t>
  </si>
  <si>
    <t>Общество с ограниченной ответственностью  «Строительно-монтажное эксплуатационное управление «Заневка»</t>
  </si>
  <si>
    <t>Акционерное общество "Ленинградские областные коммунальные системы"</t>
  </si>
  <si>
    <t>Общество с ограниченной ответственностью "Газтехкомплект"</t>
  </si>
  <si>
    <t>Общество с ограниченной ответственностью "Маяк"</t>
  </si>
  <si>
    <t>Общество с ограниченной ответственностью "Атлант"</t>
  </si>
  <si>
    <t>Общество с ограниченной ответственностью "Запстрой"</t>
  </si>
  <si>
    <t>Общество с ограниченной ответственностью "ВИРА СЕРВИС"</t>
  </si>
  <si>
    <t>Общество с ограниченной ответственностью "Теплоэнерго-инвест"</t>
  </si>
  <si>
    <t>Общество с ограниченной ответственностью  "Коммун Энерго"</t>
  </si>
  <si>
    <t>Общество с ограниченной ответственностью «ЛенТехСтрой»</t>
  </si>
  <si>
    <t>Общество с ограниченной ответственностью "Эксплуатационно-строительная компания «ВОДСТОК»</t>
  </si>
  <si>
    <t>Общество с ограниченной ответственностью "Производственное объединение "Киришинефтеоргсинтез"</t>
  </si>
  <si>
    <t>Муниципальное предприятие "Жилищное хозяйство" муниципального образования "Киришское городское поселение Киришского муниципального района"</t>
  </si>
  <si>
    <t>Общество с ограниченной ответственностью  "Киришская передвижная механизированная колонна № 19"</t>
  </si>
  <si>
    <t>Муниципальное учреждение "Управление капитального строительства" муниципального образования Кировский муниципальный район Ленинградской области</t>
  </si>
  <si>
    <t>Акционерное общество "Ленинградская областная тепло-энергетическая компания"</t>
  </si>
  <si>
    <t>Общество с ограниченной ответственностью "Торгово - строительная фирмап "СТЭП"</t>
  </si>
  <si>
    <t>Общество с ограниченной ответственностью  "КОРПОРАЦИЯ РУСЬ"</t>
  </si>
  <si>
    <t>Акционерное общество "Газпром газораспределение Ленинградская область"</t>
  </si>
  <si>
    <t>Общество с ограниченной ответственностью "Строительно-монтажное управление №7"</t>
  </si>
  <si>
    <t>Акционерное общество "СпецСтройМонтаж"</t>
  </si>
  <si>
    <t>Общество с ограниченной ответственностью "Коксохиммонтаж Северо-Запад"</t>
  </si>
  <si>
    <t>Общество с ограниченной ответственностью "МЕРА"</t>
  </si>
  <si>
    <t>Акционерное общество "Статика Инжиниринг"</t>
  </si>
  <si>
    <t>Общество с ограниченной ответственностью "Ленинградская АЭС-Авто"</t>
  </si>
  <si>
    <t>Общество с ограниченной ответственностью "ПортСтрой"</t>
  </si>
  <si>
    <t>Общество с ограниченной ответственностью "СпецТехника Янино"</t>
  </si>
  <si>
    <t>Общество с ограниченной ответственностью "УСП"</t>
  </si>
  <si>
    <t>Акционерное общество "Ордена Трудового Красного Знамени строительный трест №46"</t>
  </si>
  <si>
    <t>Общество с ограниченной ответственностью "ПИМ-Конструкция"</t>
  </si>
  <si>
    <t>Общество с ограниченной ответственностью "МВМ групп"</t>
  </si>
  <si>
    <t>Общество с ограниченной ответственностью "Балтийский вагоностроительный завод "Новотранс"</t>
  </si>
  <si>
    <t>Общество с ограниченной ответственностью "Альянс"</t>
  </si>
  <si>
    <t>Общество с ограниченной ответственностью  "Дженерал Контрактинг энд Девелопмент"</t>
  </si>
  <si>
    <t>Муниципальное казенное учреждение "Центр административно-хозяйственного обеспечения"</t>
  </si>
  <si>
    <t>Всего</t>
  </si>
  <si>
    <t>ИТОГО</t>
  </si>
  <si>
    <t>Общество с ограниченной ответственностью "КОМПЛЕКСНЫЕ СИСТЕМЫ БЕЗОПАСНОСТИ - СЕРВИС"</t>
  </si>
  <si>
    <t>Общество с ограниченной ответственностью "СТРОИТЕЛЬНАЯ КОМПАНИЯ "БРИС"</t>
  </si>
  <si>
    <t>Общество с ограниченной ответственностью "ВИНСТРОЙ ИНЖИНИРИНГ"</t>
  </si>
  <si>
    <t>Общество с ограниченной ответственностью "ГОБИНА"</t>
  </si>
  <si>
    <t>Акционерное общество "КИНГИСЕППЭЛЕКТРОМОНТАЖ"</t>
  </si>
  <si>
    <t>Общество с ограниченной ответственностью "ВИС Строительные машины"</t>
  </si>
  <si>
    <t>Общество с ограниченной ответственностью "СИЭЛ ГРУП"</t>
  </si>
  <si>
    <t>Общество с ограниченной ответственностью "СЕВЕР СТРОЙ"</t>
  </si>
  <si>
    <t>Общество с ограниченной ответственностью "ТЕХЭНЕРГОМАГИСТРАЛЬ"</t>
  </si>
  <si>
    <t>Общество с ограниченной ответственностью "ОМЕГА"</t>
  </si>
  <si>
    <t>Общество с ограниченной ответственностью "ИНЖСТРОЙ"</t>
  </si>
  <si>
    <t>Общество с ограниченной ответственностью "БАЛТТЕЛЕКОМПОРТ"</t>
  </si>
  <si>
    <t>Акционерно общество "Электронные системы"</t>
  </si>
  <si>
    <t>Общество с ограниченной ответственностью "Строитель 47"</t>
  </si>
  <si>
    <t>Общество с ограниченной ответственностью "Монолит Сеть Строй"</t>
  </si>
  <si>
    <t>Общество с ограниченной ответственностью "СПЕЦИАЛИЗИРОВАННЫЙ ЗАСТРОЙЩИК "ЛСР. ЛО"</t>
  </si>
  <si>
    <t>Общество с ограниченной ответственностью "КОНСТРУКТИВ"</t>
  </si>
  <si>
    <t>Общество с ограниченной ответственностью "ЭН ЭС СИ"</t>
  </si>
  <si>
    <t>Общество с ограниченной ответственностью "ОЛЬВЕКС-ДИАМАНТ"</t>
  </si>
  <si>
    <t>Общество с ограниченной ответственностью "ЦЕНТР АВРО СЕВЕРО-ЗАПАД"</t>
  </si>
  <si>
    <t>Непубличное акционерное общество "СВЕТОТЕХСЕРВИС"</t>
  </si>
  <si>
    <t>ФЕДЕРАЛЬНОЕ ГОСУДАРСТВЕННОЕ БЮДЖЕТНОЕ УЧРЕЖДЕНИЕ "ПЕТЕРБУРГСКИЙ ИНСТИТУТ ЯДЕРНОЙ ФИЗИКИ ИМ.Б.П.КОНСТАНТИНОВА НАЦИОНАЛЬНОГО ИССЛЕДОВАТЕЛЬСКОГО ЦЕНТРА "КУРЧАТОВСКИЙ ИНСТИТУТ"</t>
  </si>
  <si>
    <t>ОБЩЕСТВО С ОГРАНИЧЕННОЙ ОТВЕТСТВЕННОСТЬЮ "ПРОКСТРОЙ"</t>
  </si>
  <si>
    <t>ОБЩЕСТВО С ОГРАНИЧЕННОЙ ОТВЕТСТВЕННОСТЬЮ "СПЕЦТРЕСТ-М"</t>
  </si>
  <si>
    <t>ОБЩЕСТВО С ОГРАНИЧЕННОЙ ОТВЕТСТВЕННОСТЬЮ "СТРОИТЕЛЬНО-МОНТАЖНЫЕ РАБОТЫ-47"</t>
  </si>
  <si>
    <t>ОБЩЕСТВО С ОГРАНИЧЕННОЙ ОТВЕТСТВЕННОСТЬЮ "ВОЛХОВСКОЕ ЖИЛИЩНОЕ ХОЗЯЙСТВО"</t>
  </si>
  <si>
    <t>Акционерное общество "НПО Петропромсервис"</t>
  </si>
  <si>
    <t>ГРАФИК</t>
  </si>
  <si>
    <t>ОБЩЕСТВО С ОГРАНИЧЕННОЙ ОТВЕТСТВЕННОСТЬЮ "УПРАВЛЕНИЕ МЕХАНИЗАЦИИ ТРАНСДОРТЕХ"</t>
  </si>
  <si>
    <t>АКЦИОНЕРНОЕ ОБЩЕСТВО "ОДК-СЕРВИС"</t>
  </si>
  <si>
    <t>ОБЩЕСТВО С ОГРАНИЧЕННОЙ ОТВЕТСТВЕННОСТЬЮ "ПАРТНЕР ЛО"</t>
  </si>
  <si>
    <t>ОБЩЕСТВО С ОГРАНИЧЕННОЙ ТВЕТСТВЕННОСТЬЮ "ТЕРМИЗ"</t>
  </si>
  <si>
    <t>ОБЩЕСТВО С ОГРАНИЧЕННОЙ ОТВЕТСТВЕННОСТЬЮ "ЛЕНРУССТРОЙ"</t>
  </si>
  <si>
    <t>Общество с ограниченной ответственностью "ЖИЛИЩНОЕ ХОЗЯЙСТВО"</t>
  </si>
  <si>
    <t>ПРЕДОСТАВЛЕНИЯ ЧЛЕНАМИ АССОЦИАЦИИ ИНФОРМАЦИИ В ФОРМЕ ОТЧЕТОВ ДЛЯ ПРОВЕДЕНИЯ АНАЛИЗА ДЕЯТЕЛЬНОСТИ В 2026 ГОДУ</t>
  </si>
  <si>
    <t>ПРОТОКОЛ  № 586   от "25 " декабря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</si>
</sst>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18"/>
      <name val="Arial Cyr"/>
      <charset val="204"/>
    </font>
    <font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48"/>
      <name val="Times New Roman"/>
      <family val="1"/>
      <charset val="204"/>
    </font>
    <font>
      <b/>
      <i/>
      <sz val="24"/>
      <name val="Times New Roman"/>
      <family val="1"/>
      <charset val="204"/>
    </font>
    <font>
      <b/>
      <i/>
      <sz val="24"/>
      <color indexed="8"/>
      <name val="Calibri"/>
      <family val="2"/>
      <charset val="204"/>
    </font>
    <font>
      <b/>
      <sz val="30"/>
      <name val="Arial Cyr"/>
      <charset val="204"/>
    </font>
    <font>
      <sz val="30"/>
      <name val="Arial Cyr"/>
      <charset val="204"/>
    </font>
    <font>
      <b/>
      <sz val="30"/>
      <name val="Times New Roman"/>
      <family val="1"/>
      <charset val="204"/>
    </font>
    <font>
      <sz val="30"/>
      <name val="Times New Roman"/>
      <family val="1"/>
      <charset val="204"/>
    </font>
    <font>
      <b/>
      <sz val="30"/>
      <color indexed="44"/>
      <name val="Times New Roman"/>
      <family val="1"/>
      <charset val="204"/>
    </font>
    <font>
      <sz val="30"/>
      <color indexed="44"/>
      <name val="Times New Roman"/>
      <family val="1"/>
      <charset val="204"/>
    </font>
    <font>
      <b/>
      <sz val="30"/>
      <color indexed="11"/>
      <name val="Times New Roman"/>
      <family val="1"/>
      <charset val="204"/>
    </font>
    <font>
      <b/>
      <sz val="30"/>
      <color indexed="46"/>
      <name val="Times New Roman"/>
      <family val="1"/>
      <charset val="204"/>
    </font>
    <font>
      <b/>
      <sz val="30"/>
      <color indexed="10"/>
      <name val="Times New Roman"/>
      <family val="1"/>
      <charset val="204"/>
    </font>
    <font>
      <b/>
      <sz val="30"/>
      <color indexed="46"/>
      <name val="Times New Roman"/>
      <family val="1"/>
      <charset val="204"/>
    </font>
    <font>
      <b/>
      <sz val="30"/>
      <color indexed="44"/>
      <name val="Times New Roman"/>
      <family val="1"/>
      <charset val="204"/>
    </font>
    <font>
      <sz val="30"/>
      <color indexed="44"/>
      <name val="Times New Roman"/>
      <family val="1"/>
      <charset val="204"/>
    </font>
    <font>
      <sz val="30"/>
      <color indexed="8"/>
      <name val="Times New Roman"/>
      <family val="1"/>
      <charset val="204"/>
    </font>
    <font>
      <b/>
      <sz val="30"/>
      <color indexed="8"/>
      <name val="Times New Roman"/>
      <family val="1"/>
      <charset val="204"/>
    </font>
    <font>
      <sz val="2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30"/>
      <color rgb="FFFF9900"/>
      <name val="Times New Roman"/>
      <family val="1"/>
      <charset val="204"/>
    </font>
    <font>
      <b/>
      <sz val="30"/>
      <color rgb="FFFF0000"/>
      <name val="Times New Roman"/>
      <family val="1"/>
      <charset val="204"/>
    </font>
    <font>
      <b/>
      <sz val="30"/>
      <color theme="9"/>
      <name val="Times New Roman"/>
      <family val="1"/>
      <charset val="204"/>
    </font>
    <font>
      <sz val="3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28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36"/>
      <name val="Times New Roman"/>
      <family val="1"/>
      <charset val="204"/>
    </font>
    <font>
      <sz val="36"/>
      <color theme="1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9" fillId="0" borderId="0"/>
  </cellStyleXfs>
  <cellXfs count="353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Alignment="1">
      <alignment wrapText="1"/>
    </xf>
    <xf numFmtId="0" fontId="3" fillId="0" borderId="0" xfId="1"/>
    <xf numFmtId="0" fontId="0" fillId="0" borderId="0" xfId="0" applyAlignment="1">
      <alignment wrapText="1"/>
    </xf>
    <xf numFmtId="0" fontId="0" fillId="0" borderId="1" xfId="0" applyNumberFormat="1" applyBorder="1" applyAlignment="1">
      <alignment wrapText="1"/>
    </xf>
    <xf numFmtId="0" fontId="0" fillId="0" borderId="2" xfId="0" applyNumberFormat="1" applyBorder="1" applyAlignment="1">
      <alignment wrapText="1"/>
    </xf>
    <xf numFmtId="0" fontId="0" fillId="0" borderId="3" xfId="0" applyNumberFormat="1" applyBorder="1" applyAlignment="1">
      <alignment wrapText="1"/>
    </xf>
    <xf numFmtId="0" fontId="0" fillId="0" borderId="4" xfId="0" applyNumberFormat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NumberFormat="1" applyBorder="1" applyAlignment="1">
      <alignment wrapText="1"/>
    </xf>
    <xf numFmtId="0" fontId="0" fillId="0" borderId="12" xfId="0" applyNumberForma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5" fillId="0" borderId="15" xfId="0" applyFont="1" applyBorder="1" applyAlignment="1">
      <alignment wrapText="1"/>
    </xf>
    <xf numFmtId="0" fontId="5" fillId="0" borderId="15" xfId="0" applyFont="1" applyBorder="1" applyAlignment="1">
      <alignment horizontal="center" wrapText="1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0" fillId="0" borderId="15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5" fillId="0" borderId="13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NumberFormat="1" applyBorder="1" applyAlignment="1">
      <alignment wrapText="1"/>
    </xf>
    <xf numFmtId="0" fontId="0" fillId="0" borderId="18" xfId="0" applyNumberFormat="1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" xfId="0" applyNumberFormat="1" applyBorder="1"/>
    <xf numFmtId="0" fontId="0" fillId="0" borderId="2" xfId="0" applyNumberFormat="1" applyBorder="1"/>
    <xf numFmtId="0" fontId="0" fillId="0" borderId="3" xfId="0" applyNumberFormat="1" applyBorder="1"/>
    <xf numFmtId="0" fontId="0" fillId="0" borderId="4" xfId="0" applyNumberFormat="1" applyBorder="1"/>
    <xf numFmtId="0" fontId="0" fillId="0" borderId="10" xfId="0" applyBorder="1" applyAlignment="1">
      <alignment horizontal="center"/>
    </xf>
    <xf numFmtId="0" fontId="0" fillId="0" borderId="11" xfId="0" applyNumberFormat="1" applyBorder="1"/>
    <xf numFmtId="0" fontId="0" fillId="0" borderId="12" xfId="0" applyNumberFormat="1" applyBorder="1"/>
    <xf numFmtId="0" fontId="6" fillId="0" borderId="9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0" fillId="0" borderId="15" xfId="0" applyBorder="1" applyAlignment="1">
      <alignment horizontal="center"/>
    </xf>
    <xf numFmtId="0" fontId="1" fillId="0" borderId="9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5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3" fillId="0" borderId="0" xfId="1" applyAlignment="1">
      <alignment wrapText="1"/>
    </xf>
    <xf numFmtId="0" fontId="3" fillId="0" borderId="0" xfId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1" xfId="0" applyNumberFormat="1" applyFill="1" applyBorder="1" applyAlignment="1">
      <alignment wrapText="1"/>
    </xf>
    <xf numFmtId="0" fontId="0" fillId="2" borderId="2" xfId="0" applyNumberFormat="1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8" xfId="0" applyFill="1" applyBorder="1" applyAlignment="1">
      <alignment horizontal="center" wrapText="1"/>
    </xf>
    <xf numFmtId="0" fontId="0" fillId="2" borderId="3" xfId="0" applyNumberFormat="1" applyFill="1" applyBorder="1" applyAlignment="1">
      <alignment wrapText="1"/>
    </xf>
    <xf numFmtId="0" fontId="0" fillId="2" borderId="4" xfId="0" applyNumberFormat="1" applyFill="1" applyBorder="1" applyAlignment="1">
      <alignment wrapText="1"/>
    </xf>
    <xf numFmtId="0" fontId="0" fillId="2" borderId="10" xfId="0" applyFill="1" applyBorder="1" applyAlignment="1">
      <alignment horizontal="center" wrapText="1"/>
    </xf>
    <xf numFmtId="0" fontId="0" fillId="2" borderId="11" xfId="0" applyNumberFormat="1" applyFill="1" applyBorder="1" applyAlignment="1">
      <alignment wrapText="1"/>
    </xf>
    <xf numFmtId="0" fontId="0" fillId="2" borderId="12" xfId="0" applyNumberFormat="1" applyFill="1" applyBorder="1" applyAlignment="1">
      <alignment wrapText="1"/>
    </xf>
    <xf numFmtId="0" fontId="0" fillId="2" borderId="7" xfId="0" applyFill="1" applyBorder="1" applyAlignment="1">
      <alignment horizontal="center"/>
    </xf>
    <xf numFmtId="0" fontId="0" fillId="2" borderId="0" xfId="0" applyFill="1"/>
    <xf numFmtId="0" fontId="9" fillId="0" borderId="0" xfId="1" applyFont="1" applyAlignment="1">
      <alignment horizontal="center"/>
    </xf>
    <xf numFmtId="0" fontId="3" fillId="0" borderId="0" xfId="1" applyAlignment="1">
      <alignment horizontal="center"/>
    </xf>
    <xf numFmtId="0" fontId="10" fillId="0" borderId="0" xfId="1" applyFont="1" applyAlignment="1">
      <alignment wrapText="1"/>
    </xf>
    <xf numFmtId="0" fontId="10" fillId="0" borderId="0" xfId="1" applyFont="1"/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2" fillId="0" borderId="0" xfId="1" applyFont="1" applyAlignment="1">
      <alignment horizontal="center" wrapText="1"/>
    </xf>
    <xf numFmtId="0" fontId="12" fillId="3" borderId="0" xfId="1" applyFont="1" applyFill="1" applyAlignment="1">
      <alignment horizontal="center" wrapText="1"/>
    </xf>
    <xf numFmtId="0" fontId="11" fillId="3" borderId="0" xfId="1" applyFont="1" applyFill="1" applyAlignment="1">
      <alignment horizontal="center"/>
    </xf>
    <xf numFmtId="0" fontId="13" fillId="0" borderId="0" xfId="1" applyFont="1" applyAlignment="1">
      <alignment horizontal="center" wrapText="1"/>
    </xf>
    <xf numFmtId="0" fontId="16" fillId="0" borderId="0" xfId="1" applyFont="1" applyAlignment="1">
      <alignment horizontal="center"/>
    </xf>
    <xf numFmtId="0" fontId="17" fillId="0" borderId="0" xfId="1" applyFont="1" applyAlignment="1">
      <alignment wrapText="1"/>
    </xf>
    <xf numFmtId="0" fontId="18" fillId="0" borderId="0" xfId="1" applyFont="1" applyAlignment="1">
      <alignment horizontal="center" wrapText="1"/>
    </xf>
    <xf numFmtId="0" fontId="18" fillId="0" borderId="0" xfId="1" applyFont="1" applyAlignment="1">
      <alignment horizontal="center"/>
    </xf>
    <xf numFmtId="0" fontId="19" fillId="0" borderId="0" xfId="1" applyFont="1" applyAlignment="1">
      <alignment horizontal="center" wrapText="1"/>
    </xf>
    <xf numFmtId="0" fontId="19" fillId="0" borderId="1" xfId="1" applyFont="1" applyBorder="1" applyAlignment="1">
      <alignment horizontal="left" wrapText="1"/>
    </xf>
    <xf numFmtId="0" fontId="19" fillId="3" borderId="1" xfId="1" applyFont="1" applyFill="1" applyBorder="1" applyAlignment="1">
      <alignment horizontal="left" wrapText="1"/>
    </xf>
    <xf numFmtId="0" fontId="19" fillId="0" borderId="1" xfId="1" applyFont="1" applyBorder="1" applyAlignment="1">
      <alignment horizontal="left" vertical="center" wrapText="1"/>
    </xf>
    <xf numFmtId="0" fontId="19" fillId="0" borderId="19" xfId="1" applyFont="1" applyBorder="1" applyAlignment="1">
      <alignment horizontal="left" vertical="center" wrapText="1"/>
    </xf>
    <xf numFmtId="0" fontId="18" fillId="3" borderId="1" xfId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19" fillId="0" borderId="1" xfId="1" applyFont="1" applyBorder="1" applyAlignment="1">
      <alignment vertical="center" wrapText="1"/>
    </xf>
    <xf numFmtId="0" fontId="19" fillId="3" borderId="1" xfId="1" applyFont="1" applyFill="1" applyBorder="1" applyAlignment="1">
      <alignment horizontal="left" vertical="center" wrapText="1"/>
    </xf>
    <xf numFmtId="0" fontId="18" fillId="0" borderId="0" xfId="1" applyFont="1" applyBorder="1" applyAlignment="1">
      <alignment horizontal="center" wrapText="1"/>
    </xf>
    <xf numFmtId="0" fontId="18" fillId="0" borderId="11" xfId="1" applyFont="1" applyBorder="1" applyAlignment="1">
      <alignment horizontal="center" vertical="center" wrapText="1"/>
    </xf>
    <xf numFmtId="0" fontId="25" fillId="5" borderId="11" xfId="1" applyFont="1" applyFill="1" applyBorder="1" applyAlignment="1">
      <alignment horizontal="center" vertical="center" wrapText="1"/>
    </xf>
    <xf numFmtId="0" fontId="18" fillId="6" borderId="11" xfId="1" applyFont="1" applyFill="1" applyBorder="1" applyAlignment="1">
      <alignment horizontal="center" vertical="center"/>
    </xf>
    <xf numFmtId="0" fontId="18" fillId="6" borderId="20" xfId="1" applyFont="1" applyFill="1" applyBorder="1" applyAlignment="1">
      <alignment horizontal="center" vertical="center"/>
    </xf>
    <xf numFmtId="0" fontId="18" fillId="6" borderId="12" xfId="1" applyFont="1" applyFill="1" applyBorder="1" applyAlignment="1">
      <alignment horizontal="center" vertical="center"/>
    </xf>
    <xf numFmtId="0" fontId="18" fillId="7" borderId="1" xfId="1" applyFont="1" applyFill="1" applyBorder="1" applyAlignment="1">
      <alignment horizontal="center" vertical="center" wrapText="1"/>
    </xf>
    <xf numFmtId="0" fontId="18" fillId="7" borderId="2" xfId="1" applyFont="1" applyFill="1" applyBorder="1" applyAlignment="1">
      <alignment horizontal="center" vertical="center" wrapText="1"/>
    </xf>
    <xf numFmtId="0" fontId="18" fillId="4" borderId="11" xfId="1" applyFont="1" applyFill="1" applyBorder="1" applyAlignment="1">
      <alignment horizontal="center" vertical="center" wrapText="1"/>
    </xf>
    <xf numFmtId="0" fontId="20" fillId="4" borderId="11" xfId="1" applyFont="1" applyFill="1" applyBorder="1" applyAlignment="1">
      <alignment horizontal="center" vertical="center" wrapText="1"/>
    </xf>
    <xf numFmtId="0" fontId="18" fillId="4" borderId="11" xfId="1" applyFont="1" applyFill="1" applyBorder="1" applyAlignment="1">
      <alignment horizontal="center" vertical="center"/>
    </xf>
    <xf numFmtId="0" fontId="19" fillId="4" borderId="11" xfId="1" applyFont="1" applyFill="1" applyBorder="1" applyAlignment="1">
      <alignment horizontal="center" vertical="center"/>
    </xf>
    <xf numFmtId="0" fontId="18" fillId="4" borderId="12" xfId="1" applyFont="1" applyFill="1" applyBorder="1" applyAlignment="1">
      <alignment horizontal="center" vertical="center"/>
    </xf>
    <xf numFmtId="0" fontId="18" fillId="7" borderId="1" xfId="1" applyFont="1" applyFill="1" applyBorder="1" applyAlignment="1">
      <alignment horizontal="center" vertical="center"/>
    </xf>
    <xf numFmtId="0" fontId="26" fillId="4" borderId="1" xfId="1" applyFont="1" applyFill="1" applyBorder="1" applyAlignment="1">
      <alignment horizontal="center" vertical="center" wrapText="1"/>
    </xf>
    <xf numFmtId="0" fontId="26" fillId="4" borderId="1" xfId="1" applyFont="1" applyFill="1" applyBorder="1" applyAlignment="1">
      <alignment horizontal="center" vertical="center"/>
    </xf>
    <xf numFmtId="0" fontId="27" fillId="4" borderId="1" xfId="1" applyFont="1" applyFill="1" applyBorder="1" applyAlignment="1">
      <alignment horizontal="center" vertical="center"/>
    </xf>
    <xf numFmtId="0" fontId="20" fillId="3" borderId="1" xfId="1" applyFont="1" applyFill="1" applyBorder="1" applyAlignment="1">
      <alignment horizontal="center" vertical="center" wrapText="1"/>
    </xf>
    <xf numFmtId="0" fontId="25" fillId="5" borderId="1" xfId="1" applyFont="1" applyFill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/>
    </xf>
    <xf numFmtId="0" fontId="18" fillId="6" borderId="1" xfId="1" applyFont="1" applyFill="1" applyBorder="1" applyAlignment="1">
      <alignment horizontal="center" vertical="center"/>
    </xf>
    <xf numFmtId="0" fontId="20" fillId="0" borderId="1" xfId="1" applyFont="1" applyFill="1" applyBorder="1" applyAlignment="1">
      <alignment horizontal="center" vertical="center"/>
    </xf>
    <xf numFmtId="0" fontId="18" fillId="6" borderId="21" xfId="1" applyFont="1" applyFill="1" applyBorder="1" applyAlignment="1">
      <alignment horizontal="center" vertical="center"/>
    </xf>
    <xf numFmtId="0" fontId="21" fillId="0" borderId="1" xfId="1" applyFont="1" applyBorder="1" applyAlignment="1">
      <alignment horizontal="center" vertical="center"/>
    </xf>
    <xf numFmtId="0" fontId="18" fillId="6" borderId="2" xfId="1" applyFont="1" applyFill="1" applyBorder="1" applyAlignment="1">
      <alignment horizontal="center" vertical="center"/>
    </xf>
    <xf numFmtId="0" fontId="20" fillId="4" borderId="1" xfId="1" applyFont="1" applyFill="1" applyBorder="1" applyAlignment="1">
      <alignment horizontal="center" vertical="center" wrapText="1"/>
    </xf>
    <xf numFmtId="0" fontId="22" fillId="4" borderId="1" xfId="1" applyFont="1" applyFill="1" applyBorder="1" applyAlignment="1">
      <alignment horizontal="center" vertical="center" wrapText="1"/>
    </xf>
    <xf numFmtId="0" fontId="23" fillId="4" borderId="1" xfId="1" applyFont="1" applyFill="1" applyBorder="1" applyAlignment="1">
      <alignment horizontal="center" vertical="center" wrapText="1"/>
    </xf>
    <xf numFmtId="0" fontId="20" fillId="4" borderId="1" xfId="1" applyFont="1" applyFill="1" applyBorder="1" applyAlignment="1">
      <alignment horizontal="center" vertical="center"/>
    </xf>
    <xf numFmtId="0" fontId="18" fillId="4" borderId="1" xfId="1" applyFont="1" applyFill="1" applyBorder="1" applyAlignment="1">
      <alignment horizontal="center" vertical="center"/>
    </xf>
    <xf numFmtId="0" fontId="21" fillId="4" borderId="1" xfId="1" applyFont="1" applyFill="1" applyBorder="1" applyAlignment="1">
      <alignment horizontal="center" vertical="center"/>
    </xf>
    <xf numFmtId="0" fontId="18" fillId="4" borderId="2" xfId="1" applyFont="1" applyFill="1" applyBorder="1" applyAlignment="1">
      <alignment horizontal="center" vertical="center"/>
    </xf>
    <xf numFmtId="0" fontId="23" fillId="5" borderId="1" xfId="1" applyFont="1" applyFill="1" applyBorder="1" applyAlignment="1">
      <alignment horizontal="center" vertical="center" wrapText="1"/>
    </xf>
    <xf numFmtId="0" fontId="22" fillId="4" borderId="1" xfId="1" applyFont="1" applyFill="1" applyBorder="1" applyAlignment="1">
      <alignment horizontal="center" vertical="center"/>
    </xf>
    <xf numFmtId="0" fontId="21" fillId="4" borderId="11" xfId="1" applyFont="1" applyFill="1" applyBorder="1" applyAlignment="1">
      <alignment horizontal="center" vertical="center" wrapText="1"/>
    </xf>
    <xf numFmtId="0" fontId="18" fillId="4" borderId="12" xfId="1" applyFont="1" applyFill="1" applyBorder="1" applyAlignment="1">
      <alignment horizontal="center" vertical="center" wrapText="1"/>
    </xf>
    <xf numFmtId="0" fontId="20" fillId="3" borderId="11" xfId="1" applyFont="1" applyFill="1" applyBorder="1" applyAlignment="1">
      <alignment horizontal="center" vertical="center" wrapText="1"/>
    </xf>
    <xf numFmtId="0" fontId="18" fillId="3" borderId="11" xfId="1" applyFont="1" applyFill="1" applyBorder="1" applyAlignment="1">
      <alignment horizontal="center" vertical="center" wrapText="1"/>
    </xf>
    <xf numFmtId="0" fontId="21" fillId="3" borderId="11" xfId="1" applyFont="1" applyFill="1" applyBorder="1" applyAlignment="1">
      <alignment horizontal="center" vertical="center" wrapText="1"/>
    </xf>
    <xf numFmtId="0" fontId="18" fillId="6" borderId="12" xfId="1" applyFont="1" applyFill="1" applyBorder="1" applyAlignment="1">
      <alignment horizontal="center" vertical="center" wrapText="1"/>
    </xf>
    <xf numFmtId="0" fontId="23" fillId="5" borderId="11" xfId="1" applyFont="1" applyFill="1" applyBorder="1" applyAlignment="1">
      <alignment horizontal="center" vertical="center" wrapText="1"/>
    </xf>
    <xf numFmtId="0" fontId="24" fillId="4" borderId="1" xfId="1" applyFont="1" applyFill="1" applyBorder="1" applyAlignment="1">
      <alignment horizontal="center" vertical="center" wrapText="1"/>
    </xf>
    <xf numFmtId="0" fontId="24" fillId="0" borderId="19" xfId="1" applyFont="1" applyFill="1" applyBorder="1" applyAlignment="1">
      <alignment horizontal="center" vertical="center" wrapText="1"/>
    </xf>
    <xf numFmtId="0" fontId="18" fillId="0" borderId="11" xfId="1" applyFont="1" applyBorder="1" applyAlignment="1">
      <alignment vertical="center" wrapText="1"/>
    </xf>
    <xf numFmtId="0" fontId="17" fillId="4" borderId="1" xfId="1" applyFont="1" applyFill="1" applyBorder="1" applyAlignment="1">
      <alignment vertical="center"/>
    </xf>
    <xf numFmtId="0" fontId="0" fillId="0" borderId="0" xfId="0" applyBorder="1" applyAlignment="1">
      <alignment wrapText="1"/>
    </xf>
    <xf numFmtId="0" fontId="18" fillId="0" borderId="22" xfId="1" applyFont="1" applyBorder="1" applyAlignment="1">
      <alignment horizontal="center"/>
    </xf>
    <xf numFmtId="0" fontId="19" fillId="3" borderId="0" xfId="1" applyFont="1" applyFill="1" applyBorder="1" applyAlignment="1">
      <alignment wrapText="1"/>
    </xf>
    <xf numFmtId="0" fontId="10" fillId="0" borderId="0" xfId="1" applyFont="1" applyBorder="1" applyAlignment="1">
      <alignment wrapText="1"/>
    </xf>
    <xf numFmtId="0" fontId="10" fillId="0" borderId="0" xfId="1" applyFont="1" applyBorder="1" applyAlignment="1">
      <alignment horizontal="center" wrapText="1"/>
    </xf>
    <xf numFmtId="0" fontId="10" fillId="0" borderId="0" xfId="1" applyFont="1" applyBorder="1"/>
    <xf numFmtId="0" fontId="10" fillId="0" borderId="0" xfId="1" applyFont="1" applyBorder="1" applyAlignment="1">
      <alignment horizontal="center"/>
    </xf>
    <xf numFmtId="0" fontId="11" fillId="0" borderId="0" xfId="1" applyFont="1" applyBorder="1" applyAlignment="1">
      <alignment horizontal="center"/>
    </xf>
    <xf numFmtId="0" fontId="19" fillId="0" borderId="11" xfId="1" applyFont="1" applyBorder="1" applyAlignment="1">
      <alignment horizontal="left" vertical="center" wrapText="1"/>
    </xf>
    <xf numFmtId="0" fontId="18" fillId="5" borderId="24" xfId="1" applyFont="1" applyFill="1" applyBorder="1" applyAlignment="1">
      <alignment horizontal="center" vertical="center" wrapText="1"/>
    </xf>
    <xf numFmtId="0" fontId="18" fillId="5" borderId="17" xfId="1" applyFont="1" applyFill="1" applyBorder="1" applyAlignment="1">
      <alignment horizontal="center" vertical="center" wrapText="1"/>
    </xf>
    <xf numFmtId="0" fontId="18" fillId="5" borderId="18" xfId="1" applyFont="1" applyFill="1" applyBorder="1" applyAlignment="1">
      <alignment horizontal="center" vertical="center" wrapText="1"/>
    </xf>
    <xf numFmtId="0" fontId="18" fillId="4" borderId="25" xfId="1" applyFont="1" applyFill="1" applyBorder="1" applyAlignment="1">
      <alignment horizontal="center" wrapText="1"/>
    </xf>
    <xf numFmtId="0" fontId="28" fillId="0" borderId="0" xfId="0" applyFont="1" applyBorder="1" applyAlignment="1">
      <alignment wrapText="1"/>
    </xf>
    <xf numFmtId="0" fontId="29" fillId="7" borderId="19" xfId="0" applyFont="1" applyFill="1" applyBorder="1" applyAlignment="1">
      <alignment horizontal="right"/>
    </xf>
    <xf numFmtId="0" fontId="18" fillId="7" borderId="19" xfId="1" applyFont="1" applyFill="1" applyBorder="1" applyAlignment="1">
      <alignment horizontal="right" wrapText="1"/>
    </xf>
    <xf numFmtId="0" fontId="18" fillId="4" borderId="23" xfId="1" applyFont="1" applyFill="1" applyBorder="1" applyAlignment="1">
      <alignment horizontal="center" wrapText="1"/>
    </xf>
    <xf numFmtId="0" fontId="18" fillId="4" borderId="26" xfId="1" applyFont="1" applyFill="1" applyBorder="1" applyAlignment="1">
      <alignment horizontal="center" wrapText="1"/>
    </xf>
    <xf numFmtId="0" fontId="18" fillId="4" borderId="23" xfId="1" applyFont="1" applyFill="1" applyBorder="1" applyAlignment="1">
      <alignment horizontal="center"/>
    </xf>
    <xf numFmtId="0" fontId="18" fillId="4" borderId="19" xfId="1" applyFont="1" applyFill="1" applyBorder="1" applyAlignment="1">
      <alignment horizontal="center" vertical="center" wrapText="1"/>
    </xf>
    <xf numFmtId="0" fontId="19" fillId="3" borderId="11" xfId="1" applyFont="1" applyFill="1" applyBorder="1" applyAlignment="1">
      <alignment horizontal="left" vertical="center" wrapText="1"/>
    </xf>
    <xf numFmtId="0" fontId="19" fillId="0" borderId="11" xfId="1" applyFont="1" applyBorder="1" applyAlignment="1">
      <alignment horizontal="left" wrapText="1"/>
    </xf>
    <xf numFmtId="0" fontId="18" fillId="4" borderId="1" xfId="1" applyFont="1" applyFill="1" applyBorder="1" applyAlignment="1">
      <alignment horizontal="center" wrapText="1"/>
    </xf>
    <xf numFmtId="0" fontId="18" fillId="7" borderId="25" xfId="1" applyFont="1" applyFill="1" applyBorder="1" applyAlignment="1">
      <alignment horizontal="right" wrapText="1"/>
    </xf>
    <xf numFmtId="0" fontId="18" fillId="9" borderId="11" xfId="1" applyFont="1" applyFill="1" applyBorder="1" applyAlignment="1">
      <alignment horizontal="center" vertical="center" wrapText="1"/>
    </xf>
    <xf numFmtId="0" fontId="20" fillId="9" borderId="11" xfId="1" applyFont="1" applyFill="1" applyBorder="1" applyAlignment="1">
      <alignment horizontal="center" vertical="center" wrapText="1"/>
    </xf>
    <xf numFmtId="0" fontId="18" fillId="5" borderId="11" xfId="1" applyFont="1" applyFill="1" applyBorder="1" applyAlignment="1">
      <alignment horizontal="center" vertical="center" wrapText="1"/>
    </xf>
    <xf numFmtId="0" fontId="18" fillId="7" borderId="19" xfId="0" applyFont="1" applyFill="1" applyBorder="1" applyAlignment="1">
      <alignment horizontal="right"/>
    </xf>
    <xf numFmtId="0" fontId="8" fillId="6" borderId="24" xfId="1" applyFont="1" applyFill="1" applyBorder="1" applyAlignment="1">
      <alignment horizontal="center" vertical="center" wrapText="1"/>
    </xf>
    <xf numFmtId="0" fontId="8" fillId="6" borderId="17" xfId="1" applyFont="1" applyFill="1" applyBorder="1" applyAlignment="1">
      <alignment horizontal="center" vertical="center" wrapText="1"/>
    </xf>
    <xf numFmtId="0" fontId="8" fillId="6" borderId="24" xfId="1" applyFont="1" applyFill="1" applyBorder="1" applyAlignment="1">
      <alignment horizontal="center" vertical="center" wrapText="1" shrinkToFit="1"/>
    </xf>
    <xf numFmtId="0" fontId="8" fillId="6" borderId="17" xfId="1" applyFont="1" applyFill="1" applyBorder="1" applyAlignment="1">
      <alignment horizontal="center" vertical="center" wrapText="1" shrinkToFit="1"/>
    </xf>
    <xf numFmtId="0" fontId="32" fillId="7" borderId="1" xfId="1" applyFont="1" applyFill="1" applyBorder="1" applyAlignment="1">
      <alignment horizontal="center" vertical="center" wrapText="1"/>
    </xf>
    <xf numFmtId="0" fontId="32" fillId="7" borderId="1" xfId="1" applyFont="1" applyFill="1" applyBorder="1" applyAlignment="1">
      <alignment horizontal="center" vertical="center"/>
    </xf>
    <xf numFmtId="0" fontId="33" fillId="9" borderId="11" xfId="1" applyFont="1" applyFill="1" applyBorder="1" applyAlignment="1">
      <alignment horizontal="center" vertical="center" wrapText="1"/>
    </xf>
    <xf numFmtId="0" fontId="34" fillId="7" borderId="1" xfId="1" applyFont="1" applyFill="1" applyBorder="1" applyAlignment="1">
      <alignment horizontal="center" vertical="center" wrapText="1"/>
    </xf>
    <xf numFmtId="0" fontId="34" fillId="7" borderId="1" xfId="1" applyFont="1" applyFill="1" applyBorder="1" applyAlignment="1">
      <alignment horizontal="center" vertical="center"/>
    </xf>
    <xf numFmtId="0" fontId="34" fillId="11" borderId="1" xfId="1" applyFont="1" applyFill="1" applyBorder="1" applyAlignment="1">
      <alignment horizontal="center" vertical="center" wrapText="1"/>
    </xf>
    <xf numFmtId="0" fontId="34" fillId="11" borderId="1" xfId="1" applyFont="1" applyFill="1" applyBorder="1" applyAlignment="1">
      <alignment horizontal="center" vertical="center"/>
    </xf>
    <xf numFmtId="0" fontId="33" fillId="9" borderId="1" xfId="1" applyFont="1" applyFill="1" applyBorder="1" applyAlignment="1">
      <alignment horizontal="center" vertical="center" wrapText="1"/>
    </xf>
    <xf numFmtId="0" fontId="33" fillId="9" borderId="11" xfId="1" applyFont="1" applyFill="1" applyBorder="1" applyAlignment="1">
      <alignment vertical="center" wrapText="1"/>
    </xf>
    <xf numFmtId="0" fontId="35" fillId="9" borderId="1" xfId="1" applyFont="1" applyFill="1" applyBorder="1" applyAlignment="1">
      <alignment vertical="center" wrapText="1"/>
    </xf>
    <xf numFmtId="0" fontId="19" fillId="9" borderId="1" xfId="1" applyFont="1" applyFill="1" applyBorder="1" applyAlignment="1">
      <alignment vertical="center" wrapText="1"/>
    </xf>
    <xf numFmtId="0" fontId="33" fillId="9" borderId="1" xfId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horizontal="center" vertical="center" wrapText="1"/>
    </xf>
    <xf numFmtId="0" fontId="30" fillId="9" borderId="0" xfId="1" applyFont="1" applyFill="1"/>
    <xf numFmtId="0" fontId="33" fillId="9" borderId="19" xfId="1" applyFont="1" applyFill="1" applyBorder="1" applyAlignment="1">
      <alignment horizontal="center" vertical="center" wrapText="1"/>
    </xf>
    <xf numFmtId="0" fontId="20" fillId="9" borderId="1" xfId="1" applyFont="1" applyFill="1" applyBorder="1" applyAlignment="1">
      <alignment horizontal="center" vertical="center" wrapText="1"/>
    </xf>
    <xf numFmtId="0" fontId="18" fillId="9" borderId="11" xfId="1" applyFont="1" applyFill="1" applyBorder="1" applyAlignment="1">
      <alignment vertical="center" wrapText="1"/>
    </xf>
    <xf numFmtId="0" fontId="35" fillId="9" borderId="1" xfId="1" applyFont="1" applyFill="1" applyBorder="1" applyAlignment="1">
      <alignment horizontal="center" vertical="center"/>
    </xf>
    <xf numFmtId="0" fontId="35" fillId="0" borderId="1" xfId="1" applyFont="1" applyBorder="1" applyAlignment="1">
      <alignment vertical="center" wrapText="1"/>
    </xf>
    <xf numFmtId="0" fontId="20" fillId="0" borderId="11" xfId="1" applyFont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left" vertical="center" wrapText="1"/>
    </xf>
    <xf numFmtId="0" fontId="35" fillId="9" borderId="11" xfId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19" fillId="9" borderId="1" xfId="1" applyFont="1" applyFill="1" applyBorder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0" fontId="19" fillId="0" borderId="1" xfId="1" applyFont="1" applyFill="1" applyBorder="1" applyAlignment="1">
      <alignment horizontal="center" vertical="center"/>
    </xf>
    <xf numFmtId="0" fontId="19" fillId="9" borderId="11" xfId="1" applyFont="1" applyFill="1" applyBorder="1" applyAlignment="1">
      <alignment horizontal="center" vertical="center" wrapText="1"/>
    </xf>
    <xf numFmtId="0" fontId="33" fillId="10" borderId="1" xfId="1" applyFont="1" applyFill="1" applyBorder="1" applyAlignment="1">
      <alignment horizontal="center" vertical="center" wrapText="1"/>
    </xf>
    <xf numFmtId="0" fontId="33" fillId="0" borderId="1" xfId="1" applyFont="1" applyBorder="1" applyAlignment="1">
      <alignment horizontal="center" vertical="center" wrapText="1"/>
    </xf>
    <xf numFmtId="0" fontId="33" fillId="10" borderId="1" xfId="1" applyFont="1" applyFill="1" applyBorder="1" applyAlignment="1">
      <alignment horizontal="center" vertical="center"/>
    </xf>
    <xf numFmtId="0" fontId="33" fillId="10" borderId="11" xfId="1" applyFont="1" applyFill="1" applyBorder="1" applyAlignment="1">
      <alignment horizontal="center" vertical="center" wrapText="1"/>
    </xf>
    <xf numFmtId="0" fontId="33" fillId="3" borderId="1" xfId="1" applyFont="1" applyFill="1" applyBorder="1" applyAlignment="1">
      <alignment horizontal="center" vertical="center" wrapText="1"/>
    </xf>
    <xf numFmtId="0" fontId="33" fillId="0" borderId="11" xfId="1" applyFont="1" applyBorder="1" applyAlignment="1">
      <alignment horizontal="center" vertical="center" wrapText="1"/>
    </xf>
    <xf numFmtId="0" fontId="33" fillId="3" borderId="11" xfId="1" applyFont="1" applyFill="1" applyBorder="1" applyAlignment="1">
      <alignment horizontal="center" vertical="center" wrapText="1"/>
    </xf>
    <xf numFmtId="0" fontId="33" fillId="10" borderId="19" xfId="1" applyFont="1" applyFill="1" applyBorder="1" applyAlignment="1">
      <alignment horizontal="center" vertical="center" wrapText="1"/>
    </xf>
    <xf numFmtId="0" fontId="38" fillId="0" borderId="0" xfId="0" applyFont="1" applyBorder="1" applyAlignment="1">
      <alignment wrapText="1"/>
    </xf>
    <xf numFmtId="0" fontId="18" fillId="9" borderId="19" xfId="1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0" fontId="18" fillId="9" borderId="1" xfId="1" applyFont="1" applyFill="1" applyBorder="1" applyAlignment="1">
      <alignment horizontal="center" vertical="center" shrinkToFit="1"/>
    </xf>
    <xf numFmtId="0" fontId="18" fillId="9" borderId="19" xfId="1" applyFont="1" applyFill="1" applyBorder="1" applyAlignment="1">
      <alignment horizontal="center" vertical="center" shrinkToFit="1"/>
    </xf>
    <xf numFmtId="0" fontId="18" fillId="9" borderId="19" xfId="0" applyFont="1" applyFill="1" applyBorder="1" applyAlignment="1">
      <alignment horizontal="center" vertical="center" wrapText="1"/>
    </xf>
    <xf numFmtId="0" fontId="18" fillId="9" borderId="27" xfId="1" applyFont="1" applyFill="1" applyBorder="1" applyAlignment="1">
      <alignment horizontal="center" vertical="center" wrapText="1"/>
    </xf>
    <xf numFmtId="16" fontId="18" fillId="9" borderId="1" xfId="1" applyNumberFormat="1" applyFont="1" applyFill="1" applyBorder="1" applyAlignment="1">
      <alignment horizontal="center" vertical="center" wrapText="1"/>
    </xf>
    <xf numFmtId="0" fontId="18" fillId="9" borderId="19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 wrapText="1"/>
    </xf>
    <xf numFmtId="0" fontId="18" fillId="0" borderId="0" xfId="1" applyFont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9" fillId="3" borderId="0" xfId="1" applyFont="1" applyFill="1" applyBorder="1" applyAlignment="1">
      <alignment vertical="center" wrapText="1"/>
    </xf>
    <xf numFmtId="0" fontId="17" fillId="0" borderId="0" xfId="1" applyFont="1" applyAlignment="1">
      <alignment horizontal="center" vertical="center" wrapText="1"/>
    </xf>
    <xf numFmtId="0" fontId="19" fillId="3" borderId="0" xfId="1" applyFont="1" applyFill="1" applyBorder="1" applyAlignment="1">
      <alignment horizontal="center" vertical="center" wrapText="1"/>
    </xf>
    <xf numFmtId="0" fontId="19" fillId="9" borderId="1" xfId="1" applyFont="1" applyFill="1" applyBorder="1" applyAlignment="1">
      <alignment horizontal="left" vertical="center" wrapText="1"/>
    </xf>
    <xf numFmtId="0" fontId="19" fillId="9" borderId="1" xfId="1" applyFont="1" applyFill="1" applyBorder="1" applyAlignment="1">
      <alignment horizontal="left" vertical="center" wrapText="1" shrinkToFit="1"/>
    </xf>
    <xf numFmtId="0" fontId="19" fillId="9" borderId="1" xfId="0" applyFont="1" applyFill="1" applyBorder="1" applyAlignment="1">
      <alignment vertical="center"/>
    </xf>
    <xf numFmtId="0" fontId="19" fillId="9" borderId="1" xfId="0" applyFont="1" applyFill="1" applyBorder="1" applyAlignment="1">
      <alignment horizontal="left" vertical="center" wrapText="1"/>
    </xf>
    <xf numFmtId="0" fontId="19" fillId="9" borderId="19" xfId="1" applyFont="1" applyFill="1" applyBorder="1" applyAlignment="1">
      <alignment horizontal="left" vertical="center" wrapText="1"/>
    </xf>
    <xf numFmtId="0" fontId="19" fillId="9" borderId="19" xfId="0" applyFont="1" applyFill="1" applyBorder="1" applyAlignment="1">
      <alignment horizontal="left" vertical="center" wrapText="1"/>
    </xf>
    <xf numFmtId="0" fontId="19" fillId="9" borderId="11" xfId="1" applyFont="1" applyFill="1" applyBorder="1" applyAlignment="1">
      <alignment horizontal="left" wrapText="1"/>
    </xf>
    <xf numFmtId="0" fontId="3" fillId="9" borderId="0" xfId="1" applyFill="1"/>
    <xf numFmtId="0" fontId="19" fillId="9" borderId="11" xfId="1" applyFont="1" applyFill="1" applyBorder="1" applyAlignment="1">
      <alignment horizontal="left" vertical="center" wrapText="1"/>
    </xf>
    <xf numFmtId="0" fontId="19" fillId="9" borderId="0" xfId="0" applyFont="1" applyFill="1" applyAlignment="1">
      <alignment horizontal="left" vertical="center" wrapText="1"/>
    </xf>
    <xf numFmtId="0" fontId="20" fillId="9" borderId="1" xfId="1" applyFont="1" applyFill="1" applyBorder="1" applyAlignment="1">
      <alignment horizontal="center" vertical="center"/>
    </xf>
    <xf numFmtId="0" fontId="21" fillId="9" borderId="1" xfId="1" applyFont="1" applyFill="1" applyBorder="1" applyAlignment="1">
      <alignment horizontal="center" vertical="center"/>
    </xf>
    <xf numFmtId="0" fontId="18" fillId="12" borderId="39" xfId="1" applyFont="1" applyFill="1" applyBorder="1" applyAlignment="1">
      <alignment horizontal="center" vertical="center"/>
    </xf>
    <xf numFmtId="0" fontId="31" fillId="12" borderId="28" xfId="0" applyFont="1" applyFill="1" applyBorder="1" applyAlignment="1">
      <alignment horizontal="center" vertical="center"/>
    </xf>
    <xf numFmtId="0" fontId="18" fillId="12" borderId="46" xfId="1" applyFont="1" applyFill="1" applyBorder="1" applyAlignment="1">
      <alignment horizontal="center" vertical="center"/>
    </xf>
    <xf numFmtId="0" fontId="19" fillId="0" borderId="19" xfId="1" applyFont="1" applyBorder="1" applyAlignment="1">
      <alignment horizontal="left" wrapText="1"/>
    </xf>
    <xf numFmtId="0" fontId="18" fillId="9" borderId="25" xfId="1" applyFont="1" applyFill="1" applyBorder="1" applyAlignment="1">
      <alignment horizontal="center" vertical="center" wrapText="1"/>
    </xf>
    <xf numFmtId="0" fontId="19" fillId="9" borderId="0" xfId="0" applyFont="1" applyFill="1"/>
    <xf numFmtId="0" fontId="19" fillId="9" borderId="45" xfId="2" applyFont="1" applyFill="1" applyBorder="1" applyAlignment="1">
      <alignment vertical="center" wrapText="1"/>
    </xf>
    <xf numFmtId="0" fontId="19" fillId="9" borderId="0" xfId="0" applyFont="1" applyFill="1" applyAlignment="1">
      <alignment vertical="center"/>
    </xf>
    <xf numFmtId="0" fontId="19" fillId="9" borderId="0" xfId="0" applyFont="1" applyFill="1" applyAlignment="1">
      <alignment vertical="center" wrapText="1"/>
    </xf>
    <xf numFmtId="0" fontId="19" fillId="9" borderId="1" xfId="0" applyFont="1" applyFill="1" applyBorder="1"/>
    <xf numFmtId="0" fontId="19" fillId="9" borderId="1" xfId="2" applyFont="1" applyFill="1" applyBorder="1" applyAlignment="1">
      <alignment vertical="center" wrapText="1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center" vertical="center" wrapText="1"/>
    </xf>
    <xf numFmtId="0" fontId="31" fillId="0" borderId="0" xfId="0" applyFont="1" applyBorder="1" applyAlignment="1">
      <alignment vertical="center" wrapText="1"/>
    </xf>
    <xf numFmtId="0" fontId="31" fillId="0" borderId="0" xfId="0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19" fillId="0" borderId="0" xfId="0" applyFont="1"/>
    <xf numFmtId="0" fontId="18" fillId="9" borderId="11" xfId="1" applyFont="1" applyFill="1" applyBorder="1" applyAlignment="1">
      <alignment horizontal="center" vertical="center"/>
    </xf>
    <xf numFmtId="0" fontId="18" fillId="10" borderId="1" xfId="1" applyFont="1" applyFill="1" applyBorder="1" applyAlignment="1">
      <alignment horizontal="center" vertical="center" wrapText="1"/>
    </xf>
    <xf numFmtId="0" fontId="18" fillId="12" borderId="43" xfId="1" applyFont="1" applyFill="1" applyBorder="1" applyAlignment="1">
      <alignment horizontal="center" vertical="center"/>
    </xf>
    <xf numFmtId="0" fontId="18" fillId="12" borderId="28" xfId="1" applyFont="1" applyFill="1" applyBorder="1" applyAlignment="1">
      <alignment horizontal="center" vertical="center"/>
    </xf>
    <xf numFmtId="0" fontId="18" fillId="9" borderId="47" xfId="1" applyFont="1" applyFill="1" applyBorder="1" applyAlignment="1">
      <alignment horizontal="center" vertical="center" wrapText="1"/>
    </xf>
    <xf numFmtId="0" fontId="19" fillId="9" borderId="47" xfId="0" applyFont="1" applyFill="1" applyBorder="1" applyAlignment="1">
      <alignment horizontal="left" vertical="center" wrapText="1"/>
    </xf>
    <xf numFmtId="0" fontId="18" fillId="12" borderId="1" xfId="1" applyFont="1" applyFill="1" applyBorder="1" applyAlignment="1">
      <alignment horizontal="center" vertical="center"/>
    </xf>
    <xf numFmtId="0" fontId="18" fillId="6" borderId="20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9" fillId="9" borderId="21" xfId="1" applyFont="1" applyFill="1" applyBorder="1" applyAlignment="1">
      <alignment horizontal="center" vertical="center" wrapText="1"/>
    </xf>
    <xf numFmtId="0" fontId="31" fillId="9" borderId="19" xfId="0" applyFont="1" applyFill="1" applyBorder="1" applyAlignment="1">
      <alignment horizontal="center" vertical="center" wrapText="1"/>
    </xf>
    <xf numFmtId="0" fontId="19" fillId="9" borderId="21" xfId="1" applyFont="1" applyFill="1" applyBorder="1" applyAlignment="1">
      <alignment horizontal="center" wrapText="1"/>
    </xf>
    <xf numFmtId="0" fontId="31" fillId="9" borderId="19" xfId="0" applyFont="1" applyFill="1" applyBorder="1" applyAlignment="1">
      <alignment horizontal="center" wrapText="1"/>
    </xf>
    <xf numFmtId="0" fontId="19" fillId="9" borderId="21" xfId="0" applyFont="1" applyFill="1" applyBorder="1" applyAlignment="1">
      <alignment horizontal="center" wrapText="1"/>
    </xf>
    <xf numFmtId="0" fontId="19" fillId="9" borderId="19" xfId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9" borderId="19" xfId="0" applyFill="1" applyBorder="1" applyAlignment="1">
      <alignment horizontal="center" vertical="center" wrapText="1"/>
    </xf>
    <xf numFmtId="0" fontId="19" fillId="9" borderId="21" xfId="1" applyFont="1" applyFill="1" applyBorder="1" applyAlignment="1">
      <alignment horizontal="center" vertical="center" shrinkToFit="1"/>
    </xf>
    <xf numFmtId="0" fontId="19" fillId="9" borderId="19" xfId="1" applyFont="1" applyFill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18" fillId="11" borderId="49" xfId="0" applyFont="1" applyFill="1" applyBorder="1" applyAlignment="1">
      <alignment horizontal="right"/>
    </xf>
    <xf numFmtId="0" fontId="18" fillId="11" borderId="27" xfId="0" applyFont="1" applyFill="1" applyBorder="1" applyAlignment="1">
      <alignment horizontal="right"/>
    </xf>
    <xf numFmtId="0" fontId="18" fillId="11" borderId="19" xfId="0" applyFont="1" applyFill="1" applyBorder="1" applyAlignment="1">
      <alignment horizontal="right"/>
    </xf>
    <xf numFmtId="0" fontId="0" fillId="0" borderId="0" xfId="0" applyBorder="1" applyAlignment="1">
      <alignment wrapText="1"/>
    </xf>
    <xf numFmtId="0" fontId="0" fillId="0" borderId="0" xfId="0" applyAlignment="1"/>
    <xf numFmtId="0" fontId="18" fillId="4" borderId="49" xfId="1" applyFont="1" applyFill="1" applyBorder="1" applyAlignment="1">
      <alignment horizontal="center" wrapText="1"/>
    </xf>
    <xf numFmtId="0" fontId="18" fillId="4" borderId="27" xfId="1" applyFont="1" applyFill="1" applyBorder="1" applyAlignment="1">
      <alignment horizontal="center" wrapText="1"/>
    </xf>
    <xf numFmtId="0" fontId="18" fillId="4" borderId="19" xfId="1" applyFont="1" applyFill="1" applyBorder="1" applyAlignment="1">
      <alignment horizontal="center" wrapText="1"/>
    </xf>
    <xf numFmtId="0" fontId="19" fillId="0" borderId="0" xfId="0" applyFont="1" applyBorder="1" applyAlignment="1">
      <alignment wrapText="1"/>
    </xf>
    <xf numFmtId="0" fontId="18" fillId="11" borderId="52" xfId="0" applyFont="1" applyFill="1" applyBorder="1" applyAlignment="1">
      <alignment horizontal="right"/>
    </xf>
    <xf numFmtId="0" fontId="18" fillId="11" borderId="53" xfId="0" applyFont="1" applyFill="1" applyBorder="1" applyAlignment="1">
      <alignment horizontal="right"/>
    </xf>
    <xf numFmtId="0" fontId="18" fillId="11" borderId="54" xfId="0" applyFont="1" applyFill="1" applyBorder="1" applyAlignment="1">
      <alignment horizontal="right"/>
    </xf>
    <xf numFmtId="0" fontId="8" fillId="5" borderId="44" xfId="1" applyFont="1" applyFill="1" applyBorder="1" applyAlignment="1">
      <alignment horizontal="center" vertical="center" wrapText="1"/>
    </xf>
    <xf numFmtId="0" fontId="8" fillId="5" borderId="38" xfId="1" applyFont="1" applyFill="1" applyBorder="1" applyAlignment="1">
      <alignment horizontal="center" vertical="center" wrapText="1"/>
    </xf>
    <xf numFmtId="0" fontId="7" fillId="9" borderId="0" xfId="1" applyFont="1" applyFill="1" applyAlignment="1">
      <alignment horizontal="right"/>
    </xf>
    <xf numFmtId="0" fontId="8" fillId="8" borderId="46" xfId="1" applyFont="1" applyFill="1" applyBorder="1" applyAlignment="1">
      <alignment horizontal="center" wrapText="1"/>
    </xf>
    <xf numFmtId="0" fontId="8" fillId="8" borderId="29" xfId="1" applyFont="1" applyFill="1" applyBorder="1" applyAlignment="1">
      <alignment horizontal="center" wrapText="1"/>
    </xf>
    <xf numFmtId="0" fontId="8" fillId="8" borderId="30" xfId="1" applyFont="1" applyFill="1" applyBorder="1" applyAlignment="1">
      <alignment horizontal="center" wrapText="1"/>
    </xf>
    <xf numFmtId="0" fontId="31" fillId="9" borderId="19" xfId="0" applyFont="1" applyFill="1" applyBorder="1" applyAlignment="1">
      <alignment horizontal="center" vertical="center" shrinkToFit="1"/>
    </xf>
    <xf numFmtId="0" fontId="8" fillId="6" borderId="33" xfId="1" applyFont="1" applyFill="1" applyBorder="1" applyAlignment="1">
      <alignment horizontal="center" vertical="center" wrapText="1"/>
    </xf>
    <xf numFmtId="0" fontId="8" fillId="6" borderId="34" xfId="1" applyFont="1" applyFill="1" applyBorder="1" applyAlignment="1">
      <alignment horizontal="center" vertical="center" wrapText="1"/>
    </xf>
    <xf numFmtId="0" fontId="8" fillId="6" borderId="35" xfId="1" applyFont="1" applyFill="1" applyBorder="1" applyAlignment="1">
      <alignment horizontal="center" vertical="center" wrapText="1"/>
    </xf>
    <xf numFmtId="0" fontId="8" fillId="6" borderId="36" xfId="1" applyFont="1" applyFill="1" applyBorder="1" applyAlignment="1">
      <alignment horizontal="center" vertical="center" wrapText="1"/>
    </xf>
    <xf numFmtId="0" fontId="8" fillId="6" borderId="37" xfId="1" applyFont="1" applyFill="1" applyBorder="1" applyAlignment="1">
      <alignment horizontal="center" vertical="center" wrapText="1"/>
    </xf>
    <xf numFmtId="0" fontId="8" fillId="6" borderId="38" xfId="1" applyFont="1" applyFill="1" applyBorder="1" applyAlignment="1">
      <alignment horizontal="center" vertical="center" wrapText="1"/>
    </xf>
    <xf numFmtId="0" fontId="8" fillId="6" borderId="39" xfId="1" applyFont="1" applyFill="1" applyBorder="1" applyAlignment="1">
      <alignment horizontal="center" vertical="center" wrapText="1"/>
    </xf>
    <xf numFmtId="0" fontId="8" fillId="6" borderId="32" xfId="1" applyFont="1" applyFill="1" applyBorder="1" applyAlignment="1">
      <alignment horizontal="center" vertical="center" wrapText="1"/>
    </xf>
    <xf numFmtId="0" fontId="8" fillId="6" borderId="43" xfId="1" applyFont="1" applyFill="1" applyBorder="1" applyAlignment="1">
      <alignment horizontal="center" vertical="center" wrapText="1"/>
    </xf>
    <xf numFmtId="0" fontId="19" fillId="9" borderId="19" xfId="1" applyFont="1" applyFill="1" applyBorder="1" applyAlignment="1">
      <alignment horizontal="center" wrapText="1"/>
    </xf>
    <xf numFmtId="0" fontId="19" fillId="9" borderId="21" xfId="1" applyFont="1" applyFill="1" applyBorder="1" applyAlignment="1">
      <alignment horizontal="center" shrinkToFit="1"/>
    </xf>
    <xf numFmtId="0" fontId="31" fillId="9" borderId="19" xfId="0" applyFont="1" applyFill="1" applyBorder="1" applyAlignment="1">
      <alignment horizontal="center" shrinkToFit="1"/>
    </xf>
    <xf numFmtId="0" fontId="8" fillId="12" borderId="39" xfId="1" applyFont="1" applyFill="1" applyBorder="1" applyAlignment="1">
      <alignment horizontal="center" vertical="center" wrapText="1"/>
    </xf>
    <xf numFmtId="0" fontId="8" fillId="12" borderId="32" xfId="1" applyFont="1" applyFill="1" applyBorder="1" applyAlignment="1">
      <alignment horizontal="center" vertical="center" wrapText="1"/>
    </xf>
    <xf numFmtId="0" fontId="8" fillId="12" borderId="43" xfId="1" applyFont="1" applyFill="1" applyBorder="1" applyAlignment="1">
      <alignment horizontal="center" vertical="center" wrapText="1"/>
    </xf>
    <xf numFmtId="0" fontId="14" fillId="9" borderId="0" xfId="1" applyFont="1" applyFill="1" applyAlignment="1">
      <alignment horizontal="right"/>
    </xf>
    <xf numFmtId="0" fontId="7" fillId="9" borderId="0" xfId="0" applyFont="1" applyFill="1" applyAlignment="1">
      <alignment horizontal="right" wrapText="1"/>
    </xf>
    <xf numFmtId="0" fontId="13" fillId="0" borderId="0" xfId="1" applyFont="1" applyAlignment="1">
      <alignment horizontal="center" wrapText="1"/>
    </xf>
    <xf numFmtId="0" fontId="8" fillId="5" borderId="40" xfId="1" applyFont="1" applyFill="1" applyBorder="1" applyAlignment="1">
      <alignment horizontal="center" vertical="center" wrapText="1"/>
    </xf>
    <xf numFmtId="0" fontId="8" fillId="5" borderId="42" xfId="1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wrapText="1"/>
    </xf>
    <xf numFmtId="0" fontId="8" fillId="5" borderId="41" xfId="1" applyFont="1" applyFill="1" applyBorder="1" applyAlignment="1">
      <alignment horizontal="center" vertical="center" wrapText="1"/>
    </xf>
    <xf numFmtId="0" fontId="8" fillId="6" borderId="33" xfId="1" applyFont="1" applyFill="1" applyBorder="1" applyAlignment="1">
      <alignment horizontal="center" wrapText="1"/>
    </xf>
    <xf numFmtId="0" fontId="8" fillId="6" borderId="40" xfId="1" applyFont="1" applyFill="1" applyBorder="1" applyAlignment="1">
      <alignment horizontal="center" wrapText="1"/>
    </xf>
    <xf numFmtId="0" fontId="8" fillId="6" borderId="34" xfId="1" applyFont="1" applyFill="1" applyBorder="1" applyAlignment="1">
      <alignment horizontal="center" wrapText="1"/>
    </xf>
    <xf numFmtId="0" fontId="8" fillId="5" borderId="34" xfId="1" applyFont="1" applyFill="1" applyBorder="1" applyAlignment="1">
      <alignment horizontal="center" vertical="center" wrapText="1"/>
    </xf>
    <xf numFmtId="0" fontId="18" fillId="4" borderId="50" xfId="1" applyFont="1" applyFill="1" applyBorder="1" applyAlignment="1">
      <alignment horizontal="center" wrapText="1"/>
    </xf>
    <xf numFmtId="0" fontId="18" fillId="4" borderId="31" xfId="1" applyFont="1" applyFill="1" applyBorder="1" applyAlignment="1">
      <alignment horizontal="center" wrapText="1"/>
    </xf>
    <xf numFmtId="0" fontId="18" fillId="4" borderId="51" xfId="1" applyFont="1" applyFill="1" applyBorder="1" applyAlignment="1">
      <alignment horizontal="center" wrapText="1"/>
    </xf>
    <xf numFmtId="0" fontId="7" fillId="9" borderId="0" xfId="1" applyFont="1" applyFill="1" applyAlignment="1">
      <alignment horizontal="right" wrapText="1"/>
    </xf>
    <xf numFmtId="0" fontId="8" fillId="6" borderId="46" xfId="1" applyFont="1" applyFill="1" applyBorder="1" applyAlignment="1">
      <alignment horizontal="center" wrapText="1"/>
    </xf>
    <xf numFmtId="0" fontId="8" fillId="6" borderId="29" xfId="1" applyFont="1" applyFill="1" applyBorder="1" applyAlignment="1">
      <alignment horizontal="center" wrapText="1"/>
    </xf>
    <xf numFmtId="0" fontId="8" fillId="6" borderId="30" xfId="1" applyFont="1" applyFill="1" applyBorder="1" applyAlignment="1">
      <alignment horizontal="center" wrapText="1"/>
    </xf>
    <xf numFmtId="0" fontId="8" fillId="5" borderId="36" xfId="1" applyFont="1" applyFill="1" applyBorder="1" applyAlignment="1">
      <alignment horizontal="center" vertical="center" wrapText="1"/>
    </xf>
    <xf numFmtId="0" fontId="8" fillId="5" borderId="0" xfId="1" applyFont="1" applyFill="1" applyBorder="1" applyAlignment="1">
      <alignment horizontal="center" vertical="center" wrapText="1"/>
    </xf>
    <xf numFmtId="0" fontId="8" fillId="8" borderId="46" xfId="1" applyFont="1" applyFill="1" applyBorder="1" applyAlignment="1">
      <alignment horizontal="center" vertical="center" wrapText="1"/>
    </xf>
    <xf numFmtId="0" fontId="8" fillId="8" borderId="29" xfId="1" applyFont="1" applyFill="1" applyBorder="1" applyAlignment="1">
      <alignment horizontal="center" vertical="center" wrapText="1"/>
    </xf>
    <xf numFmtId="0" fontId="8" fillId="8" borderId="30" xfId="1" applyFont="1" applyFill="1" applyBorder="1" applyAlignment="1">
      <alignment horizontal="center" vertical="center" wrapText="1"/>
    </xf>
    <xf numFmtId="0" fontId="18" fillId="12" borderId="39" xfId="1" applyFont="1" applyFill="1" applyBorder="1" applyAlignment="1">
      <alignment horizontal="center" vertical="center"/>
    </xf>
    <xf numFmtId="0" fontId="18" fillId="12" borderId="43" xfId="1" applyFont="1" applyFill="1" applyBorder="1" applyAlignment="1">
      <alignment horizontal="center" vertical="center"/>
    </xf>
    <xf numFmtId="0" fontId="19" fillId="9" borderId="48" xfId="0" applyFont="1" applyFill="1" applyBorder="1" applyAlignment="1">
      <alignment horizontal="center" vertical="center" wrapText="1"/>
    </xf>
    <xf numFmtId="0" fontId="31" fillId="9" borderId="25" xfId="0" applyFont="1" applyFill="1" applyBorder="1" applyAlignment="1">
      <alignment horizontal="center" vertical="center" wrapText="1"/>
    </xf>
    <xf numFmtId="0" fontId="19" fillId="9" borderId="1" xfId="1" applyFont="1" applyFill="1" applyBorder="1" applyAlignment="1">
      <alignment horizontal="center" wrapText="1"/>
    </xf>
    <xf numFmtId="0" fontId="31" fillId="9" borderId="1" xfId="0" applyFont="1" applyFill="1" applyBorder="1" applyAlignment="1">
      <alignment horizontal="center" wrapText="1"/>
    </xf>
    <xf numFmtId="0" fontId="18" fillId="4" borderId="49" xfId="1" applyFont="1" applyFill="1" applyBorder="1" applyAlignment="1">
      <alignment horizontal="center"/>
    </xf>
    <xf numFmtId="0" fontId="18" fillId="4" borderId="27" xfId="1" applyFont="1" applyFill="1" applyBorder="1" applyAlignment="1">
      <alignment horizontal="center"/>
    </xf>
    <xf numFmtId="0" fontId="18" fillId="4" borderId="19" xfId="1" applyFont="1" applyFill="1" applyBorder="1" applyAlignment="1">
      <alignment horizontal="center"/>
    </xf>
    <xf numFmtId="0" fontId="19" fillId="9" borderId="21" xfId="0" applyFont="1" applyFill="1" applyBorder="1" applyAlignment="1">
      <alignment horizontal="center" vertical="center" wrapText="1"/>
    </xf>
    <xf numFmtId="0" fontId="18" fillId="5" borderId="46" xfId="1" applyFont="1" applyFill="1" applyBorder="1" applyAlignment="1">
      <alignment horizontal="center" vertical="center" wrapText="1"/>
    </xf>
    <xf numFmtId="0" fontId="18" fillId="5" borderId="29" xfId="1" applyFont="1" applyFill="1" applyBorder="1" applyAlignment="1">
      <alignment horizontal="center" vertical="center" wrapText="1"/>
    </xf>
    <xf numFmtId="0" fontId="18" fillId="5" borderId="30" xfId="1" applyFont="1" applyFill="1" applyBorder="1" applyAlignment="1">
      <alignment horizontal="center" vertical="center" wrapText="1"/>
    </xf>
    <xf numFmtId="0" fontId="36" fillId="9" borderId="19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wrapText="1"/>
    </xf>
    <xf numFmtId="1" fontId="37" fillId="9" borderId="21" xfId="1" applyNumberFormat="1" applyFont="1" applyFill="1" applyBorder="1" applyAlignment="1">
      <alignment horizontal="center" vertical="center"/>
    </xf>
    <xf numFmtId="1" fontId="37" fillId="9" borderId="19" xfId="1" applyNumberFormat="1" applyFont="1" applyFill="1" applyBorder="1" applyAlignment="1">
      <alignment horizontal="center" vertical="center"/>
    </xf>
    <xf numFmtId="0" fontId="18" fillId="4" borderId="49" xfId="1" applyFont="1" applyFill="1" applyBorder="1" applyAlignment="1">
      <alignment horizontal="center" vertical="center" wrapText="1"/>
    </xf>
    <xf numFmtId="0" fontId="18" fillId="4" borderId="27" xfId="1" applyFont="1" applyFill="1" applyBorder="1" applyAlignment="1">
      <alignment horizontal="center" vertical="center" wrapText="1"/>
    </xf>
    <xf numFmtId="0" fontId="18" fillId="4" borderId="19" xfId="1" applyFont="1" applyFill="1" applyBorder="1" applyAlignment="1">
      <alignment horizontal="center" vertical="center" wrapText="1"/>
    </xf>
    <xf numFmtId="0" fontId="19" fillId="9" borderId="1" xfId="1" applyFont="1" applyFill="1" applyBorder="1" applyAlignment="1">
      <alignment horizontal="center" vertical="center" wrapText="1"/>
    </xf>
    <xf numFmtId="0" fontId="31" fillId="9" borderId="1" xfId="0" applyFont="1" applyFill="1" applyBorder="1" applyAlignment="1">
      <alignment horizontal="center" vertical="center" wrapText="1"/>
    </xf>
    <xf numFmtId="0" fontId="40" fillId="0" borderId="40" xfId="1" applyFont="1" applyBorder="1" applyAlignment="1"/>
    <xf numFmtId="0" fontId="41" fillId="0" borderId="0" xfId="0" applyFont="1" applyAlignment="1"/>
    <xf numFmtId="0" fontId="19" fillId="9" borderId="19" xfId="1" applyFont="1" applyFill="1" applyBorder="1" applyAlignment="1">
      <alignment horizontal="center" shrinkToFit="1"/>
    </xf>
  </cellXfs>
  <cellStyles count="3">
    <cellStyle name="Обычный" xfId="0" builtinId="0"/>
    <cellStyle name="Обычный_Лист1" xfId="2"/>
    <cellStyle name="Обычный_распределение инспекторского состава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8"/>
  <sheetViews>
    <sheetView topLeftCell="E1" workbookViewId="0">
      <selection activeCell="D4" sqref="D4"/>
    </sheetView>
  </sheetViews>
  <sheetFormatPr defaultRowHeight="15" x14ac:dyDescent="0.25"/>
  <cols>
    <col min="2" max="2" width="24" customWidth="1"/>
    <col min="3" max="3" width="12" customWidth="1"/>
    <col min="4" max="4" width="39.42578125" style="4" customWidth="1"/>
    <col min="5" max="5" width="13.7109375" customWidth="1"/>
    <col min="6" max="6" width="16.42578125" customWidth="1"/>
    <col min="9" max="9" width="16.140625" customWidth="1"/>
  </cols>
  <sheetData>
    <row r="1" spans="1:20" ht="45" x14ac:dyDescent="0.25">
      <c r="A1" t="s">
        <v>16</v>
      </c>
      <c r="B1" t="s">
        <v>17</v>
      </c>
      <c r="C1" t="s">
        <v>18</v>
      </c>
      <c r="D1" s="4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s="259"/>
      <c r="Q1" s="259"/>
      <c r="R1" s="259"/>
      <c r="S1" s="259"/>
      <c r="T1" s="259"/>
    </row>
    <row r="2" spans="1:20" x14ac:dyDescent="0.25">
      <c r="P2" s="1"/>
      <c r="Q2" s="1"/>
      <c r="R2" s="1"/>
      <c r="S2" s="1"/>
      <c r="T2" s="1"/>
    </row>
    <row r="3" spans="1:20" s="4" customFormat="1" ht="30" x14ac:dyDescent="0.25">
      <c r="A3" s="2" t="s">
        <v>31</v>
      </c>
      <c r="B3" s="2" t="s">
        <v>32</v>
      </c>
      <c r="C3" s="2" t="s">
        <v>33</v>
      </c>
      <c r="D3" s="2" t="s">
        <v>34</v>
      </c>
      <c r="E3" s="2" t="s">
        <v>35</v>
      </c>
      <c r="F3" s="2" t="s">
        <v>37</v>
      </c>
      <c r="G3" s="2" t="s">
        <v>38</v>
      </c>
      <c r="H3" s="2" t="s">
        <v>38</v>
      </c>
      <c r="I3" s="2" t="s">
        <v>39</v>
      </c>
      <c r="J3" s="2" t="s">
        <v>40</v>
      </c>
      <c r="K3" s="2" t="s">
        <v>41</v>
      </c>
      <c r="L3" s="2" t="s">
        <v>42</v>
      </c>
      <c r="M3" s="2" t="s">
        <v>43</v>
      </c>
      <c r="N3" s="2" t="s">
        <v>44</v>
      </c>
      <c r="O3" s="2" t="s">
        <v>45</v>
      </c>
    </row>
    <row r="4" spans="1:20" s="4" customFormat="1" ht="45" x14ac:dyDescent="0.25">
      <c r="A4" s="2" t="s">
        <v>46</v>
      </c>
      <c r="B4" s="2" t="s">
        <v>47</v>
      </c>
      <c r="C4" s="2" t="s">
        <v>33</v>
      </c>
      <c r="D4" s="2" t="s">
        <v>48</v>
      </c>
      <c r="E4" s="2" t="s">
        <v>49</v>
      </c>
      <c r="F4" s="2" t="s">
        <v>50</v>
      </c>
      <c r="G4" s="2" t="s">
        <v>38</v>
      </c>
      <c r="H4" s="2" t="s">
        <v>51</v>
      </c>
      <c r="I4" s="2" t="s">
        <v>52</v>
      </c>
      <c r="J4" s="2" t="s">
        <v>53</v>
      </c>
      <c r="K4" s="2" t="s">
        <v>38</v>
      </c>
      <c r="L4" s="2" t="s">
        <v>38</v>
      </c>
      <c r="M4" s="2" t="s">
        <v>43</v>
      </c>
      <c r="N4" s="2" t="s">
        <v>54</v>
      </c>
      <c r="O4" s="2" t="s">
        <v>55</v>
      </c>
    </row>
    <row r="5" spans="1:20" s="4" customFormat="1" ht="30" x14ac:dyDescent="0.25">
      <c r="A5" s="2" t="s">
        <v>56</v>
      </c>
      <c r="B5" s="2" t="s">
        <v>57</v>
      </c>
      <c r="C5" s="2" t="s">
        <v>33</v>
      </c>
      <c r="D5" s="2" t="s">
        <v>58</v>
      </c>
      <c r="E5" s="2" t="s">
        <v>59</v>
      </c>
      <c r="F5" s="2" t="s">
        <v>61</v>
      </c>
      <c r="G5" s="2" t="s">
        <v>62</v>
      </c>
      <c r="H5" s="2" t="s">
        <v>38</v>
      </c>
      <c r="I5" s="2" t="s">
        <v>63</v>
      </c>
      <c r="J5" s="2" t="s">
        <v>64</v>
      </c>
      <c r="K5" s="2" t="s">
        <v>38</v>
      </c>
      <c r="L5" s="2" t="s">
        <v>38</v>
      </c>
      <c r="M5" s="2" t="s">
        <v>43</v>
      </c>
      <c r="N5" s="2" t="s">
        <v>65</v>
      </c>
      <c r="O5" s="2" t="s">
        <v>65</v>
      </c>
    </row>
    <row r="6" spans="1:20" s="4" customFormat="1" ht="30" x14ac:dyDescent="0.25">
      <c r="A6" s="2" t="s">
        <v>53</v>
      </c>
      <c r="B6" s="2" t="s">
        <v>66</v>
      </c>
      <c r="C6" s="2" t="s">
        <v>33</v>
      </c>
      <c r="D6" s="2" t="s">
        <v>67</v>
      </c>
      <c r="E6" s="2" t="s">
        <v>68</v>
      </c>
      <c r="F6" s="2" t="s">
        <v>69</v>
      </c>
      <c r="G6" s="2" t="s">
        <v>70</v>
      </c>
      <c r="H6" s="2" t="s">
        <v>38</v>
      </c>
      <c r="I6" s="2" t="s">
        <v>71</v>
      </c>
      <c r="J6" s="2" t="s">
        <v>56</v>
      </c>
      <c r="K6" s="2" t="s">
        <v>38</v>
      </c>
      <c r="L6" s="2" t="s">
        <v>38</v>
      </c>
      <c r="M6" s="2" t="s">
        <v>72</v>
      </c>
      <c r="N6" s="2" t="s">
        <v>73</v>
      </c>
      <c r="O6" s="2" t="s">
        <v>73</v>
      </c>
    </row>
    <row r="7" spans="1:20" s="4" customFormat="1" ht="30" x14ac:dyDescent="0.25">
      <c r="A7" s="2" t="s">
        <v>74</v>
      </c>
      <c r="B7" s="2" t="s">
        <v>75</v>
      </c>
      <c r="C7" s="2" t="s">
        <v>33</v>
      </c>
      <c r="D7" s="2" t="s">
        <v>76</v>
      </c>
      <c r="E7" s="2" t="s">
        <v>77</v>
      </c>
      <c r="F7" s="2" t="s">
        <v>78</v>
      </c>
      <c r="G7" s="2" t="s">
        <v>38</v>
      </c>
      <c r="H7" s="2" t="s">
        <v>38</v>
      </c>
      <c r="I7" s="2" t="s">
        <v>79</v>
      </c>
      <c r="J7" s="2" t="s">
        <v>80</v>
      </c>
      <c r="K7" s="2" t="s">
        <v>38</v>
      </c>
      <c r="L7" s="2" t="s">
        <v>38</v>
      </c>
      <c r="M7" s="2" t="s">
        <v>43</v>
      </c>
      <c r="N7" s="2" t="s">
        <v>81</v>
      </c>
      <c r="O7" s="2" t="s">
        <v>82</v>
      </c>
    </row>
    <row r="8" spans="1:20" s="4" customFormat="1" ht="30" x14ac:dyDescent="0.25">
      <c r="A8" s="2" t="s">
        <v>83</v>
      </c>
      <c r="B8" s="2" t="s">
        <v>84</v>
      </c>
      <c r="C8" s="2" t="s">
        <v>85</v>
      </c>
      <c r="D8" s="2" t="s">
        <v>86</v>
      </c>
      <c r="E8" s="2" t="s">
        <v>87</v>
      </c>
      <c r="F8" s="2" t="s">
        <v>88</v>
      </c>
      <c r="G8" s="2" t="s">
        <v>89</v>
      </c>
      <c r="H8" s="2" t="s">
        <v>38</v>
      </c>
      <c r="I8" s="2" t="s">
        <v>90</v>
      </c>
      <c r="J8" s="2" t="s">
        <v>91</v>
      </c>
      <c r="K8" s="2" t="s">
        <v>38</v>
      </c>
      <c r="L8" s="2" t="s">
        <v>38</v>
      </c>
      <c r="M8" s="2" t="s">
        <v>92</v>
      </c>
      <c r="N8" s="2" t="s">
        <v>93</v>
      </c>
      <c r="O8" s="2" t="s">
        <v>94</v>
      </c>
    </row>
    <row r="9" spans="1:20" s="4" customFormat="1" ht="60" x14ac:dyDescent="0.25">
      <c r="A9" s="2" t="s">
        <v>95</v>
      </c>
      <c r="B9" s="2" t="s">
        <v>96</v>
      </c>
      <c r="C9" s="2" t="s">
        <v>97</v>
      </c>
      <c r="D9" s="2" t="s">
        <v>98</v>
      </c>
      <c r="E9" s="2" t="s">
        <v>99</v>
      </c>
      <c r="F9" s="2" t="s">
        <v>100</v>
      </c>
      <c r="G9" s="2" t="s">
        <v>101</v>
      </c>
      <c r="H9" s="2" t="s">
        <v>38</v>
      </c>
      <c r="I9" s="2" t="s">
        <v>102</v>
      </c>
      <c r="J9" s="2" t="s">
        <v>56</v>
      </c>
      <c r="K9" s="2" t="s">
        <v>38</v>
      </c>
      <c r="L9" s="2" t="s">
        <v>38</v>
      </c>
      <c r="M9" s="2" t="s">
        <v>103</v>
      </c>
      <c r="N9" s="2" t="s">
        <v>104</v>
      </c>
      <c r="O9" s="2" t="s">
        <v>104</v>
      </c>
    </row>
    <row r="10" spans="1:20" s="4" customFormat="1" ht="60" x14ac:dyDescent="0.25">
      <c r="A10" s="2" t="s">
        <v>105</v>
      </c>
      <c r="B10" s="2" t="s">
        <v>106</v>
      </c>
      <c r="C10" s="2" t="s">
        <v>97</v>
      </c>
      <c r="D10" s="2" t="s">
        <v>107</v>
      </c>
      <c r="E10" s="2" t="s">
        <v>108</v>
      </c>
      <c r="F10" s="2" t="s">
        <v>109</v>
      </c>
      <c r="G10" s="2" t="s">
        <v>110</v>
      </c>
      <c r="H10" s="2" t="s">
        <v>38</v>
      </c>
      <c r="I10" s="2" t="s">
        <v>111</v>
      </c>
      <c r="J10" s="2" t="s">
        <v>31</v>
      </c>
      <c r="K10" s="2" t="s">
        <v>38</v>
      </c>
      <c r="L10" s="2" t="s">
        <v>38</v>
      </c>
      <c r="M10" s="2" t="s">
        <v>112</v>
      </c>
      <c r="N10" s="2" t="s">
        <v>113</v>
      </c>
      <c r="O10" s="2" t="s">
        <v>114</v>
      </c>
    </row>
    <row r="11" spans="1:20" s="4" customFormat="1" ht="60" x14ac:dyDescent="0.25">
      <c r="A11" s="2" t="s">
        <v>115</v>
      </c>
      <c r="B11" s="2" t="s">
        <v>116</v>
      </c>
      <c r="C11" s="2" t="s">
        <v>97</v>
      </c>
      <c r="D11" s="2" t="s">
        <v>117</v>
      </c>
      <c r="E11" s="2" t="s">
        <v>118</v>
      </c>
      <c r="F11" s="2" t="s">
        <v>119</v>
      </c>
      <c r="G11" s="2" t="s">
        <v>120</v>
      </c>
      <c r="H11" s="2" t="s">
        <v>38</v>
      </c>
      <c r="I11" s="2" t="s">
        <v>121</v>
      </c>
      <c r="J11" s="2" t="s">
        <v>122</v>
      </c>
      <c r="K11" s="2" t="s">
        <v>38</v>
      </c>
      <c r="L11" s="2" t="s">
        <v>38</v>
      </c>
      <c r="M11" s="2" t="s">
        <v>123</v>
      </c>
      <c r="N11" s="2" t="s">
        <v>124</v>
      </c>
      <c r="O11" s="2" t="s">
        <v>125</v>
      </c>
    </row>
    <row r="12" spans="1:20" s="4" customFormat="1" ht="60" x14ac:dyDescent="0.25">
      <c r="A12" s="2" t="s">
        <v>126</v>
      </c>
      <c r="B12" s="2" t="s">
        <v>127</v>
      </c>
      <c r="C12" s="2" t="s">
        <v>97</v>
      </c>
      <c r="D12" s="2" t="s">
        <v>128</v>
      </c>
      <c r="E12" s="2" t="s">
        <v>59</v>
      </c>
      <c r="F12" s="2" t="s">
        <v>61</v>
      </c>
      <c r="G12" s="2" t="s">
        <v>62</v>
      </c>
      <c r="H12" s="2" t="s">
        <v>38</v>
      </c>
      <c r="I12" s="2" t="s">
        <v>129</v>
      </c>
      <c r="J12" s="2" t="s">
        <v>74</v>
      </c>
      <c r="K12" s="2" t="s">
        <v>38</v>
      </c>
      <c r="L12" s="2" t="s">
        <v>38</v>
      </c>
      <c r="M12" s="2" t="s">
        <v>130</v>
      </c>
      <c r="N12" s="2" t="s">
        <v>131</v>
      </c>
      <c r="O12" s="2" t="s">
        <v>132</v>
      </c>
    </row>
    <row r="13" spans="1:20" s="4" customFormat="1" ht="60" x14ac:dyDescent="0.25">
      <c r="A13" s="2" t="s">
        <v>133</v>
      </c>
      <c r="B13" s="2" t="s">
        <v>134</v>
      </c>
      <c r="C13" s="2" t="s">
        <v>97</v>
      </c>
      <c r="D13" s="2" t="s">
        <v>135</v>
      </c>
      <c r="E13" s="2" t="s">
        <v>136</v>
      </c>
      <c r="F13" s="2" t="s">
        <v>69</v>
      </c>
      <c r="G13" s="2" t="s">
        <v>70</v>
      </c>
      <c r="H13" s="2" t="s">
        <v>38</v>
      </c>
      <c r="I13" s="2" t="s">
        <v>137</v>
      </c>
      <c r="J13" s="2" t="s">
        <v>138</v>
      </c>
      <c r="K13" s="2" t="s">
        <v>38</v>
      </c>
      <c r="L13" s="2" t="s">
        <v>38</v>
      </c>
      <c r="M13" s="2" t="s">
        <v>72</v>
      </c>
      <c r="N13" s="2" t="s">
        <v>139</v>
      </c>
      <c r="O13" s="2" t="s">
        <v>140</v>
      </c>
    </row>
    <row r="14" spans="1:20" s="4" customFormat="1" ht="30" x14ac:dyDescent="0.25">
      <c r="A14" s="2" t="s">
        <v>141</v>
      </c>
      <c r="B14" s="2" t="s">
        <v>142</v>
      </c>
      <c r="C14" s="2" t="s">
        <v>97</v>
      </c>
      <c r="D14" s="2" t="s">
        <v>143</v>
      </c>
      <c r="E14" s="2" t="s">
        <v>144</v>
      </c>
      <c r="F14" s="2" t="s">
        <v>145</v>
      </c>
      <c r="G14" s="2" t="s">
        <v>38</v>
      </c>
      <c r="H14" s="2" t="s">
        <v>146</v>
      </c>
      <c r="I14" s="2" t="s">
        <v>147</v>
      </c>
      <c r="J14" s="2" t="s">
        <v>38</v>
      </c>
      <c r="K14" s="2" t="s">
        <v>38</v>
      </c>
      <c r="L14" s="2" t="s">
        <v>38</v>
      </c>
      <c r="M14" s="2" t="s">
        <v>148</v>
      </c>
      <c r="N14" s="2" t="s">
        <v>149</v>
      </c>
      <c r="O14" s="2" t="s">
        <v>150</v>
      </c>
    </row>
    <row r="15" spans="1:20" s="4" customFormat="1" ht="51.75" customHeight="1" x14ac:dyDescent="0.25">
      <c r="A15" s="2" t="s">
        <v>151</v>
      </c>
      <c r="B15" s="2" t="s">
        <v>152</v>
      </c>
      <c r="C15" s="2" t="s">
        <v>97</v>
      </c>
      <c r="D15" s="2" t="s">
        <v>153</v>
      </c>
      <c r="E15" s="2" t="s">
        <v>154</v>
      </c>
      <c r="F15" s="2" t="s">
        <v>155</v>
      </c>
      <c r="G15" s="2" t="s">
        <v>38</v>
      </c>
      <c r="H15" s="2" t="s">
        <v>156</v>
      </c>
      <c r="I15" s="2" t="s">
        <v>157</v>
      </c>
      <c r="J15" s="2" t="s">
        <v>158</v>
      </c>
      <c r="K15" s="2" t="s">
        <v>38</v>
      </c>
      <c r="L15" s="2" t="s">
        <v>38</v>
      </c>
      <c r="M15" s="2" t="s">
        <v>159</v>
      </c>
      <c r="N15" s="2" t="s">
        <v>160</v>
      </c>
      <c r="O15" s="2" t="s">
        <v>161</v>
      </c>
    </row>
    <row r="16" spans="1:20" s="4" customFormat="1" ht="60" x14ac:dyDescent="0.25">
      <c r="A16" s="2" t="s">
        <v>162</v>
      </c>
      <c r="B16" s="2" t="s">
        <v>163</v>
      </c>
      <c r="C16" s="2" t="s">
        <v>97</v>
      </c>
      <c r="D16" s="2" t="s">
        <v>164</v>
      </c>
      <c r="E16" s="2" t="s">
        <v>165</v>
      </c>
      <c r="F16" s="2" t="s">
        <v>166</v>
      </c>
      <c r="G16" s="2" t="s">
        <v>167</v>
      </c>
      <c r="H16" s="2" t="s">
        <v>38</v>
      </c>
      <c r="I16" s="2" t="s">
        <v>168</v>
      </c>
      <c r="J16" s="2" t="s">
        <v>31</v>
      </c>
      <c r="K16" s="2" t="s">
        <v>38</v>
      </c>
      <c r="L16" s="2" t="s">
        <v>38</v>
      </c>
      <c r="M16" s="2" t="s">
        <v>169</v>
      </c>
      <c r="N16" s="2" t="s">
        <v>170</v>
      </c>
      <c r="O16" s="2" t="s">
        <v>171</v>
      </c>
    </row>
    <row r="17" spans="1:15" s="4" customFormat="1" ht="45" x14ac:dyDescent="0.25">
      <c r="A17" s="2" t="s">
        <v>91</v>
      </c>
      <c r="B17" s="2" t="s">
        <v>172</v>
      </c>
      <c r="C17" s="2" t="s">
        <v>33</v>
      </c>
      <c r="D17" s="2" t="s">
        <v>173</v>
      </c>
      <c r="E17" s="2" t="s">
        <v>174</v>
      </c>
      <c r="F17" s="2" t="s">
        <v>175</v>
      </c>
      <c r="G17" s="2" t="s">
        <v>38</v>
      </c>
      <c r="H17" s="2" t="s">
        <v>176</v>
      </c>
      <c r="I17" s="2" t="s">
        <v>177</v>
      </c>
      <c r="J17" s="2" t="s">
        <v>178</v>
      </c>
      <c r="K17" s="2" t="s">
        <v>38</v>
      </c>
      <c r="L17" s="2" t="s">
        <v>38</v>
      </c>
      <c r="M17" s="2" t="s">
        <v>43</v>
      </c>
      <c r="N17" s="2" t="s">
        <v>179</v>
      </c>
      <c r="O17" s="2" t="s">
        <v>180</v>
      </c>
    </row>
    <row r="18" spans="1:15" s="4" customFormat="1" ht="45" x14ac:dyDescent="0.25">
      <c r="A18" s="2" t="s">
        <v>181</v>
      </c>
      <c r="B18" s="2" t="s">
        <v>182</v>
      </c>
      <c r="C18" s="2" t="s">
        <v>33</v>
      </c>
      <c r="D18" s="2" t="s">
        <v>183</v>
      </c>
      <c r="E18" s="2" t="s">
        <v>99</v>
      </c>
      <c r="F18" s="2" t="s">
        <v>100</v>
      </c>
      <c r="G18" s="2" t="s">
        <v>101</v>
      </c>
      <c r="H18" s="2" t="s">
        <v>38</v>
      </c>
      <c r="I18" s="2" t="s">
        <v>184</v>
      </c>
      <c r="J18" s="2" t="s">
        <v>60</v>
      </c>
      <c r="K18" s="2" t="s">
        <v>38</v>
      </c>
      <c r="L18" s="2" t="s">
        <v>38</v>
      </c>
      <c r="M18" s="2" t="s">
        <v>103</v>
      </c>
      <c r="N18" s="2" t="s">
        <v>185</v>
      </c>
      <c r="O18" s="2" t="s">
        <v>186</v>
      </c>
    </row>
    <row r="19" spans="1:15" s="4" customFormat="1" ht="30" x14ac:dyDescent="0.25">
      <c r="A19" s="2" t="s">
        <v>187</v>
      </c>
      <c r="B19" s="2" t="s">
        <v>188</v>
      </c>
      <c r="C19" s="2" t="s">
        <v>33</v>
      </c>
      <c r="D19" s="2" t="s">
        <v>189</v>
      </c>
      <c r="E19" s="2" t="s">
        <v>190</v>
      </c>
      <c r="F19" s="2" t="s">
        <v>191</v>
      </c>
      <c r="G19" s="2" t="s">
        <v>38</v>
      </c>
      <c r="H19" s="2" t="s">
        <v>192</v>
      </c>
      <c r="I19" s="2" t="s">
        <v>38</v>
      </c>
      <c r="J19" s="2" t="s">
        <v>46</v>
      </c>
      <c r="K19" s="2" t="s">
        <v>38</v>
      </c>
      <c r="L19" s="2" t="s">
        <v>38</v>
      </c>
      <c r="M19" s="2" t="s">
        <v>43</v>
      </c>
      <c r="N19" s="2" t="s">
        <v>193</v>
      </c>
      <c r="O19" s="2" t="s">
        <v>194</v>
      </c>
    </row>
    <row r="20" spans="1:15" s="4" customFormat="1" ht="45" x14ac:dyDescent="0.25">
      <c r="A20" s="2" t="s">
        <v>195</v>
      </c>
      <c r="B20" s="2" t="s">
        <v>196</v>
      </c>
      <c r="C20" s="2" t="s">
        <v>33</v>
      </c>
      <c r="D20" s="2" t="s">
        <v>197</v>
      </c>
      <c r="E20" s="2" t="s">
        <v>198</v>
      </c>
      <c r="F20" s="2" t="s">
        <v>191</v>
      </c>
      <c r="G20" s="2" t="s">
        <v>199</v>
      </c>
      <c r="H20" s="2" t="s">
        <v>38</v>
      </c>
      <c r="I20" s="2" t="s">
        <v>200</v>
      </c>
      <c r="J20" s="2" t="s">
        <v>151</v>
      </c>
      <c r="K20" s="2" t="s">
        <v>38</v>
      </c>
      <c r="L20" s="2" t="s">
        <v>38</v>
      </c>
      <c r="M20" s="2" t="s">
        <v>43</v>
      </c>
      <c r="N20" s="2" t="s">
        <v>201</v>
      </c>
      <c r="O20" s="2" t="s">
        <v>202</v>
      </c>
    </row>
    <row r="21" spans="1:15" s="4" customFormat="1" ht="30" x14ac:dyDescent="0.25">
      <c r="A21" s="2" t="s">
        <v>203</v>
      </c>
      <c r="B21" s="2" t="s">
        <v>204</v>
      </c>
      <c r="C21" s="2" t="s">
        <v>33</v>
      </c>
      <c r="D21" s="2" t="s">
        <v>205</v>
      </c>
      <c r="E21" s="2" t="s">
        <v>35</v>
      </c>
      <c r="F21" s="2" t="s">
        <v>38</v>
      </c>
      <c r="G21" s="2" t="s">
        <v>38</v>
      </c>
      <c r="H21" s="2" t="s">
        <v>38</v>
      </c>
      <c r="I21" s="2" t="s">
        <v>39</v>
      </c>
      <c r="J21" s="2" t="s">
        <v>40</v>
      </c>
      <c r="K21" s="2" t="s">
        <v>206</v>
      </c>
      <c r="L21" s="2" t="s">
        <v>42</v>
      </c>
      <c r="M21" s="2" t="s">
        <v>43</v>
      </c>
      <c r="N21" s="2" t="s">
        <v>207</v>
      </c>
      <c r="O21" s="2" t="s">
        <v>207</v>
      </c>
    </row>
    <row r="22" spans="1:15" s="4" customFormat="1" ht="45" x14ac:dyDescent="0.25">
      <c r="A22" s="2" t="s">
        <v>208</v>
      </c>
      <c r="B22" s="2" t="s">
        <v>209</v>
      </c>
      <c r="C22" s="2" t="s">
        <v>33</v>
      </c>
      <c r="D22" s="2" t="s">
        <v>210</v>
      </c>
      <c r="E22" s="2" t="s">
        <v>211</v>
      </c>
      <c r="F22" s="2" t="s">
        <v>212</v>
      </c>
      <c r="G22" s="2" t="s">
        <v>38</v>
      </c>
      <c r="H22" s="2" t="s">
        <v>38</v>
      </c>
      <c r="I22" s="2" t="s">
        <v>213</v>
      </c>
      <c r="J22" s="2" t="s">
        <v>214</v>
      </c>
      <c r="K22" s="2" t="s">
        <v>215</v>
      </c>
      <c r="L22" s="2" t="s">
        <v>38</v>
      </c>
      <c r="M22" s="2" t="s">
        <v>43</v>
      </c>
      <c r="N22" s="2" t="s">
        <v>216</v>
      </c>
      <c r="O22" s="2" t="s">
        <v>217</v>
      </c>
    </row>
    <row r="23" spans="1:15" s="4" customFormat="1" ht="45" x14ac:dyDescent="0.25">
      <c r="A23" s="2" t="s">
        <v>122</v>
      </c>
      <c r="B23" s="2" t="s">
        <v>218</v>
      </c>
      <c r="C23" s="2" t="s">
        <v>33</v>
      </c>
      <c r="D23" s="2" t="s">
        <v>219</v>
      </c>
      <c r="E23" s="2" t="s">
        <v>220</v>
      </c>
      <c r="F23" s="2" t="s">
        <v>221</v>
      </c>
      <c r="G23" s="2" t="s">
        <v>38</v>
      </c>
      <c r="H23" s="2" t="s">
        <v>38</v>
      </c>
      <c r="I23" s="2" t="s">
        <v>222</v>
      </c>
      <c r="J23" s="2" t="s">
        <v>115</v>
      </c>
      <c r="K23" s="2" t="s">
        <v>41</v>
      </c>
      <c r="L23" s="2" t="s">
        <v>38</v>
      </c>
      <c r="M23" s="2" t="s">
        <v>43</v>
      </c>
      <c r="N23" s="2" t="s">
        <v>223</v>
      </c>
      <c r="O23" s="2" t="s">
        <v>224</v>
      </c>
    </row>
    <row r="24" spans="1:15" s="4" customFormat="1" ht="45" x14ac:dyDescent="0.25">
      <c r="A24" s="2" t="s">
        <v>225</v>
      </c>
      <c r="B24" s="2" t="s">
        <v>226</v>
      </c>
      <c r="C24" s="2" t="s">
        <v>33</v>
      </c>
      <c r="D24" s="2" t="s">
        <v>227</v>
      </c>
      <c r="E24" s="2" t="s">
        <v>198</v>
      </c>
      <c r="F24" s="2" t="s">
        <v>191</v>
      </c>
      <c r="G24" s="2" t="s">
        <v>199</v>
      </c>
      <c r="H24" s="2" t="s">
        <v>38</v>
      </c>
      <c r="I24" s="2" t="s">
        <v>228</v>
      </c>
      <c r="J24" s="2" t="s">
        <v>158</v>
      </c>
      <c r="K24" s="2" t="s">
        <v>38</v>
      </c>
      <c r="L24" s="2" t="s">
        <v>38</v>
      </c>
      <c r="M24" s="2" t="s">
        <v>43</v>
      </c>
      <c r="N24" s="2" t="s">
        <v>229</v>
      </c>
      <c r="O24" s="2" t="s">
        <v>229</v>
      </c>
    </row>
    <row r="25" spans="1:15" s="4" customFormat="1" ht="45" x14ac:dyDescent="0.25">
      <c r="A25" s="2" t="s">
        <v>230</v>
      </c>
      <c r="B25" s="2" t="s">
        <v>231</v>
      </c>
      <c r="C25" s="2" t="s">
        <v>33</v>
      </c>
      <c r="D25" s="2" t="s">
        <v>232</v>
      </c>
      <c r="E25" s="2" t="s">
        <v>233</v>
      </c>
      <c r="F25" s="2" t="s">
        <v>175</v>
      </c>
      <c r="G25" s="2" t="s">
        <v>234</v>
      </c>
      <c r="H25" s="2" t="s">
        <v>38</v>
      </c>
      <c r="I25" s="2" t="s">
        <v>177</v>
      </c>
      <c r="J25" s="2" t="s">
        <v>46</v>
      </c>
      <c r="K25" s="2" t="s">
        <v>38</v>
      </c>
      <c r="L25" s="2" t="s">
        <v>38</v>
      </c>
      <c r="M25" s="2" t="s">
        <v>43</v>
      </c>
      <c r="N25" s="2" t="s">
        <v>235</v>
      </c>
      <c r="O25" s="2" t="s">
        <v>235</v>
      </c>
    </row>
    <row r="26" spans="1:15" s="4" customFormat="1" ht="45" x14ac:dyDescent="0.25">
      <c r="A26" s="2" t="s">
        <v>236</v>
      </c>
      <c r="B26" s="2" t="s">
        <v>237</v>
      </c>
      <c r="C26" s="2" t="s">
        <v>33</v>
      </c>
      <c r="D26" s="2" t="s">
        <v>238</v>
      </c>
      <c r="E26" s="2" t="s">
        <v>239</v>
      </c>
      <c r="F26" s="2" t="s">
        <v>145</v>
      </c>
      <c r="G26" s="2" t="s">
        <v>38</v>
      </c>
      <c r="H26" s="2" t="s">
        <v>240</v>
      </c>
      <c r="I26" s="2" t="s">
        <v>38</v>
      </c>
      <c r="J26" s="2" t="s">
        <v>241</v>
      </c>
      <c r="K26" s="2" t="s">
        <v>242</v>
      </c>
      <c r="L26" s="2" t="s">
        <v>38</v>
      </c>
      <c r="M26" s="2" t="s">
        <v>43</v>
      </c>
      <c r="N26" s="2" t="s">
        <v>243</v>
      </c>
      <c r="O26" s="2" t="s">
        <v>244</v>
      </c>
    </row>
    <row r="27" spans="1:15" s="4" customFormat="1" ht="30" x14ac:dyDescent="0.25">
      <c r="A27" s="2" t="s">
        <v>245</v>
      </c>
      <c r="B27" s="2" t="s">
        <v>246</v>
      </c>
      <c r="C27" s="2" t="s">
        <v>33</v>
      </c>
      <c r="D27" s="2" t="s">
        <v>247</v>
      </c>
      <c r="E27" s="2" t="s">
        <v>248</v>
      </c>
      <c r="F27" s="2" t="s">
        <v>38</v>
      </c>
      <c r="G27" s="2" t="s">
        <v>249</v>
      </c>
      <c r="H27" s="2" t="s">
        <v>250</v>
      </c>
      <c r="I27" s="2" t="s">
        <v>38</v>
      </c>
      <c r="J27" s="2" t="s">
        <v>38</v>
      </c>
      <c r="K27" s="2" t="s">
        <v>38</v>
      </c>
      <c r="L27" s="2" t="s">
        <v>38</v>
      </c>
      <c r="M27" s="2" t="s">
        <v>251</v>
      </c>
      <c r="N27" s="2" t="s">
        <v>252</v>
      </c>
      <c r="O27" s="2" t="s">
        <v>253</v>
      </c>
    </row>
    <row r="28" spans="1:15" s="4" customFormat="1" ht="45" x14ac:dyDescent="0.25">
      <c r="A28" s="2" t="s">
        <v>254</v>
      </c>
      <c r="B28" s="2" t="s">
        <v>255</v>
      </c>
      <c r="C28" s="2" t="s">
        <v>33</v>
      </c>
      <c r="D28" s="2" t="s">
        <v>256</v>
      </c>
      <c r="E28" s="2" t="s">
        <v>87</v>
      </c>
      <c r="F28" s="2" t="s">
        <v>88</v>
      </c>
      <c r="G28" s="2" t="s">
        <v>89</v>
      </c>
      <c r="H28" s="2" t="s">
        <v>38</v>
      </c>
      <c r="I28" s="2" t="s">
        <v>257</v>
      </c>
      <c r="J28" s="2" t="s">
        <v>95</v>
      </c>
      <c r="K28" s="2" t="s">
        <v>38</v>
      </c>
      <c r="L28" s="2" t="s">
        <v>38</v>
      </c>
      <c r="M28" s="2" t="s">
        <v>92</v>
      </c>
      <c r="N28" s="2" t="s">
        <v>258</v>
      </c>
      <c r="O28" s="2" t="s">
        <v>259</v>
      </c>
    </row>
    <row r="29" spans="1:15" s="4" customFormat="1" ht="45" x14ac:dyDescent="0.25">
      <c r="A29" s="2" t="s">
        <v>260</v>
      </c>
      <c r="B29" s="2" t="s">
        <v>261</v>
      </c>
      <c r="C29" s="2" t="s">
        <v>262</v>
      </c>
      <c r="D29" s="2" t="s">
        <v>263</v>
      </c>
      <c r="E29" s="2" t="s">
        <v>264</v>
      </c>
      <c r="F29" s="2" t="s">
        <v>155</v>
      </c>
      <c r="G29" s="2" t="s">
        <v>38</v>
      </c>
      <c r="H29" s="2" t="s">
        <v>265</v>
      </c>
      <c r="I29" s="2" t="s">
        <v>266</v>
      </c>
      <c r="J29" s="2" t="s">
        <v>38</v>
      </c>
      <c r="K29" s="2" t="s">
        <v>38</v>
      </c>
      <c r="L29" s="2" t="s">
        <v>38</v>
      </c>
      <c r="M29" s="2" t="s">
        <v>43</v>
      </c>
      <c r="N29" s="2" t="s">
        <v>267</v>
      </c>
      <c r="O29" s="2" t="s">
        <v>268</v>
      </c>
    </row>
    <row r="30" spans="1:15" s="4" customFormat="1" ht="60" x14ac:dyDescent="0.25">
      <c r="A30" s="2" t="s">
        <v>269</v>
      </c>
      <c r="B30" s="2" t="s">
        <v>270</v>
      </c>
      <c r="C30" s="2" t="s">
        <v>262</v>
      </c>
      <c r="D30" s="2" t="s">
        <v>271</v>
      </c>
      <c r="E30" s="2" t="s">
        <v>264</v>
      </c>
      <c r="F30" s="2" t="s">
        <v>155</v>
      </c>
      <c r="G30" s="2" t="s">
        <v>272</v>
      </c>
      <c r="H30" s="2" t="s">
        <v>38</v>
      </c>
      <c r="I30" s="2" t="s">
        <v>273</v>
      </c>
      <c r="J30" s="2" t="s">
        <v>38</v>
      </c>
      <c r="K30" s="2" t="s">
        <v>38</v>
      </c>
      <c r="L30" s="2" t="s">
        <v>38</v>
      </c>
      <c r="M30" s="2" t="s">
        <v>43</v>
      </c>
      <c r="N30" s="2" t="s">
        <v>267</v>
      </c>
      <c r="O30" s="2" t="s">
        <v>268</v>
      </c>
    </row>
    <row r="31" spans="1:15" s="4" customFormat="1" ht="75" x14ac:dyDescent="0.25">
      <c r="A31" s="2" t="s">
        <v>274</v>
      </c>
      <c r="B31" s="2" t="s">
        <v>275</v>
      </c>
      <c r="C31" s="2" t="s">
        <v>33</v>
      </c>
      <c r="D31" s="2" t="s">
        <v>276</v>
      </c>
      <c r="E31" s="2" t="s">
        <v>277</v>
      </c>
      <c r="F31" s="2" t="s">
        <v>278</v>
      </c>
      <c r="G31" s="2" t="s">
        <v>38</v>
      </c>
      <c r="H31" s="2" t="s">
        <v>279</v>
      </c>
      <c r="I31" s="2" t="s">
        <v>280</v>
      </c>
      <c r="J31" s="2" t="s">
        <v>133</v>
      </c>
      <c r="K31" s="2" t="s">
        <v>38</v>
      </c>
      <c r="L31" s="2" t="s">
        <v>38</v>
      </c>
      <c r="M31" s="2" t="s">
        <v>43</v>
      </c>
      <c r="N31" s="2" t="s">
        <v>281</v>
      </c>
      <c r="O31" s="2" t="s">
        <v>282</v>
      </c>
    </row>
    <row r="32" spans="1:15" s="4" customFormat="1" ht="30" x14ac:dyDescent="0.25">
      <c r="A32" s="2" t="s">
        <v>283</v>
      </c>
      <c r="B32" s="2" t="s">
        <v>284</v>
      </c>
      <c r="C32" s="2" t="s">
        <v>33</v>
      </c>
      <c r="D32" s="2" t="s">
        <v>285</v>
      </c>
      <c r="E32" s="2" t="s">
        <v>286</v>
      </c>
      <c r="F32" s="2" t="s">
        <v>109</v>
      </c>
      <c r="G32" s="2" t="s">
        <v>110</v>
      </c>
      <c r="H32" s="2" t="s">
        <v>38</v>
      </c>
      <c r="I32" s="2" t="s">
        <v>184</v>
      </c>
      <c r="J32" s="2" t="s">
        <v>287</v>
      </c>
      <c r="K32" s="2" t="s">
        <v>38</v>
      </c>
      <c r="L32" s="2" t="s">
        <v>38</v>
      </c>
      <c r="M32" s="2" t="s">
        <v>112</v>
      </c>
      <c r="N32" s="2" t="s">
        <v>288</v>
      </c>
      <c r="O32" s="2" t="s">
        <v>288</v>
      </c>
    </row>
    <row r="33" spans="1:15" s="4" customFormat="1" ht="30" x14ac:dyDescent="0.25">
      <c r="A33" s="2" t="s">
        <v>289</v>
      </c>
      <c r="B33" s="2" t="s">
        <v>290</v>
      </c>
      <c r="C33" s="2" t="s">
        <v>33</v>
      </c>
      <c r="D33" s="2" t="s">
        <v>291</v>
      </c>
      <c r="E33" s="2" t="s">
        <v>292</v>
      </c>
      <c r="F33" s="2" t="s">
        <v>293</v>
      </c>
      <c r="G33" s="2" t="s">
        <v>294</v>
      </c>
      <c r="H33" s="2" t="s">
        <v>38</v>
      </c>
      <c r="I33" s="2" t="s">
        <v>295</v>
      </c>
      <c r="J33" s="2" t="s">
        <v>296</v>
      </c>
      <c r="K33" s="2" t="s">
        <v>38</v>
      </c>
      <c r="L33" s="2" t="s">
        <v>38</v>
      </c>
      <c r="M33" s="2" t="s">
        <v>297</v>
      </c>
      <c r="N33" s="2" t="s">
        <v>298</v>
      </c>
      <c r="O33" s="2" t="s">
        <v>299</v>
      </c>
    </row>
    <row r="34" spans="1:15" s="4" customFormat="1" ht="45" x14ac:dyDescent="0.25">
      <c r="A34" s="2" t="s">
        <v>158</v>
      </c>
      <c r="B34" s="2" t="s">
        <v>300</v>
      </c>
      <c r="C34" s="2" t="s">
        <v>33</v>
      </c>
      <c r="D34" s="2" t="s">
        <v>301</v>
      </c>
      <c r="E34" s="2" t="s">
        <v>302</v>
      </c>
      <c r="F34" s="2" t="s">
        <v>303</v>
      </c>
      <c r="G34" s="2" t="s">
        <v>304</v>
      </c>
      <c r="H34" s="2" t="s">
        <v>38</v>
      </c>
      <c r="I34" s="2" t="s">
        <v>305</v>
      </c>
      <c r="J34" s="2" t="s">
        <v>105</v>
      </c>
      <c r="K34" s="2" t="s">
        <v>38</v>
      </c>
      <c r="L34" s="2" t="s">
        <v>38</v>
      </c>
      <c r="M34" s="2" t="s">
        <v>306</v>
      </c>
      <c r="N34" s="2" t="s">
        <v>307</v>
      </c>
      <c r="O34" s="2" t="s">
        <v>308</v>
      </c>
    </row>
    <row r="35" spans="1:15" s="4" customFormat="1" ht="45" x14ac:dyDescent="0.25">
      <c r="A35" s="2" t="s">
        <v>309</v>
      </c>
      <c r="B35" s="2" t="s">
        <v>310</v>
      </c>
      <c r="C35" s="2" t="s">
        <v>33</v>
      </c>
      <c r="D35" s="2" t="s">
        <v>311</v>
      </c>
      <c r="E35" s="2" t="s">
        <v>312</v>
      </c>
      <c r="F35" s="2" t="s">
        <v>38</v>
      </c>
      <c r="G35" s="2" t="s">
        <v>38</v>
      </c>
      <c r="H35" s="2" t="s">
        <v>38</v>
      </c>
      <c r="I35" s="2" t="s">
        <v>313</v>
      </c>
      <c r="J35" s="2" t="s">
        <v>314</v>
      </c>
      <c r="K35" s="2" t="s">
        <v>315</v>
      </c>
      <c r="L35" s="2"/>
      <c r="M35" s="2" t="s">
        <v>43</v>
      </c>
      <c r="N35" s="2" t="s">
        <v>316</v>
      </c>
      <c r="O35" s="2" t="s">
        <v>38</v>
      </c>
    </row>
    <row r="36" spans="1:15" s="4" customFormat="1" ht="30" x14ac:dyDescent="0.25">
      <c r="A36" s="2" t="s">
        <v>317</v>
      </c>
      <c r="B36" s="2" t="s">
        <v>318</v>
      </c>
      <c r="C36" s="2" t="s">
        <v>33</v>
      </c>
      <c r="D36" s="2" t="s">
        <v>319</v>
      </c>
      <c r="E36" s="2" t="s">
        <v>87</v>
      </c>
      <c r="F36" s="2" t="s">
        <v>88</v>
      </c>
      <c r="G36" s="2" t="s">
        <v>89</v>
      </c>
      <c r="H36" s="2" t="s">
        <v>38</v>
      </c>
      <c r="I36" s="2" t="s">
        <v>90</v>
      </c>
      <c r="J36" s="2" t="s">
        <v>56</v>
      </c>
      <c r="K36" s="2" t="s">
        <v>38</v>
      </c>
      <c r="L36" s="2" t="s">
        <v>38</v>
      </c>
      <c r="M36" s="2" t="s">
        <v>92</v>
      </c>
      <c r="N36" s="2" t="s">
        <v>320</v>
      </c>
      <c r="O36" s="2" t="s">
        <v>320</v>
      </c>
    </row>
    <row r="37" spans="1:15" s="4" customFormat="1" ht="45" x14ac:dyDescent="0.25">
      <c r="A37" s="2" t="s">
        <v>321</v>
      </c>
      <c r="B37" s="2" t="s">
        <v>322</v>
      </c>
      <c r="C37" s="2" t="s">
        <v>33</v>
      </c>
      <c r="D37" s="2" t="s">
        <v>323</v>
      </c>
      <c r="E37" s="2" t="s">
        <v>324</v>
      </c>
      <c r="F37" s="2" t="s">
        <v>325</v>
      </c>
      <c r="G37" s="2" t="s">
        <v>326</v>
      </c>
      <c r="H37" s="2" t="s">
        <v>38</v>
      </c>
      <c r="I37" s="2" t="s">
        <v>327</v>
      </c>
      <c r="J37" s="2" t="s">
        <v>328</v>
      </c>
      <c r="K37" s="2" t="s">
        <v>38</v>
      </c>
      <c r="L37" s="2" t="s">
        <v>38</v>
      </c>
      <c r="M37" s="2" t="s">
        <v>329</v>
      </c>
      <c r="N37" s="2" t="s">
        <v>330</v>
      </c>
      <c r="O37" s="2" t="s">
        <v>331</v>
      </c>
    </row>
    <row r="38" spans="1:15" s="4" customFormat="1" ht="30" x14ac:dyDescent="0.25">
      <c r="A38" s="2" t="s">
        <v>332</v>
      </c>
      <c r="B38" s="2" t="s">
        <v>333</v>
      </c>
      <c r="C38" s="2" t="s">
        <v>33</v>
      </c>
      <c r="D38" s="2" t="s">
        <v>334</v>
      </c>
      <c r="E38" s="2" t="s">
        <v>312</v>
      </c>
      <c r="F38" s="2" t="s">
        <v>38</v>
      </c>
      <c r="G38" s="2" t="s">
        <v>38</v>
      </c>
      <c r="H38" s="2" t="s">
        <v>38</v>
      </c>
      <c r="I38" s="2" t="s">
        <v>335</v>
      </c>
      <c r="J38" s="2" t="s">
        <v>83</v>
      </c>
      <c r="K38" s="2" t="s">
        <v>38</v>
      </c>
      <c r="L38" s="2" t="s">
        <v>38</v>
      </c>
      <c r="M38" s="2" t="s">
        <v>43</v>
      </c>
      <c r="N38" s="2" t="s">
        <v>336</v>
      </c>
      <c r="O38" s="2" t="s">
        <v>336</v>
      </c>
    </row>
    <row r="39" spans="1:15" s="4" customFormat="1" ht="30" x14ac:dyDescent="0.25">
      <c r="A39" s="2" t="s">
        <v>337</v>
      </c>
      <c r="B39" s="2" t="s">
        <v>338</v>
      </c>
      <c r="C39" s="2" t="s">
        <v>33</v>
      </c>
      <c r="D39" s="2" t="s">
        <v>339</v>
      </c>
      <c r="E39" s="2" t="s">
        <v>340</v>
      </c>
      <c r="F39" s="2" t="s">
        <v>303</v>
      </c>
      <c r="G39" s="2" t="s">
        <v>341</v>
      </c>
      <c r="H39" s="2" t="s">
        <v>38</v>
      </c>
      <c r="I39" s="2" t="s">
        <v>342</v>
      </c>
      <c r="J39" s="2" t="s">
        <v>187</v>
      </c>
      <c r="K39" s="2" t="s">
        <v>38</v>
      </c>
      <c r="L39" s="2" t="s">
        <v>343</v>
      </c>
      <c r="M39" s="2" t="s">
        <v>344</v>
      </c>
      <c r="N39" s="2" t="s">
        <v>345</v>
      </c>
      <c r="O39" s="2" t="s">
        <v>345</v>
      </c>
    </row>
    <row r="40" spans="1:15" s="4" customFormat="1" ht="30" x14ac:dyDescent="0.25">
      <c r="A40" s="2" t="s">
        <v>346</v>
      </c>
      <c r="B40" s="2" t="s">
        <v>347</v>
      </c>
      <c r="C40" s="2" t="s">
        <v>33</v>
      </c>
      <c r="D40" s="2" t="s">
        <v>348</v>
      </c>
      <c r="E40" s="2" t="s">
        <v>59</v>
      </c>
      <c r="F40" s="2" t="s">
        <v>61</v>
      </c>
      <c r="G40" s="2" t="s">
        <v>62</v>
      </c>
      <c r="H40" s="2" t="s">
        <v>38</v>
      </c>
      <c r="I40" s="2" t="s">
        <v>349</v>
      </c>
      <c r="J40" s="2" t="s">
        <v>350</v>
      </c>
      <c r="K40" s="2" t="s">
        <v>38</v>
      </c>
      <c r="L40" s="2" t="s">
        <v>38</v>
      </c>
      <c r="M40" s="2" t="s">
        <v>130</v>
      </c>
      <c r="N40" s="2" t="s">
        <v>351</v>
      </c>
      <c r="O40" s="2" t="s">
        <v>351</v>
      </c>
    </row>
    <row r="41" spans="1:15" s="4" customFormat="1" ht="45" x14ac:dyDescent="0.25">
      <c r="A41" s="2" t="s">
        <v>352</v>
      </c>
      <c r="B41" s="2" t="s">
        <v>353</v>
      </c>
      <c r="C41" s="2" t="s">
        <v>33</v>
      </c>
      <c r="D41" s="2" t="s">
        <v>354</v>
      </c>
      <c r="E41" s="2" t="s">
        <v>355</v>
      </c>
      <c r="F41" s="2" t="s">
        <v>356</v>
      </c>
      <c r="G41" s="2" t="s">
        <v>38</v>
      </c>
      <c r="H41" s="2" t="s">
        <v>38</v>
      </c>
      <c r="I41" s="2" t="s">
        <v>357</v>
      </c>
      <c r="J41" s="2" t="s">
        <v>358</v>
      </c>
      <c r="K41" s="2" t="s">
        <v>41</v>
      </c>
      <c r="L41" s="2" t="s">
        <v>359</v>
      </c>
      <c r="M41" s="2" t="s">
        <v>43</v>
      </c>
      <c r="N41" s="2" t="s">
        <v>360</v>
      </c>
      <c r="O41" s="2" t="s">
        <v>361</v>
      </c>
    </row>
    <row r="42" spans="1:15" s="4" customFormat="1" ht="45" x14ac:dyDescent="0.25">
      <c r="A42" s="2" t="s">
        <v>362</v>
      </c>
      <c r="B42" s="2" t="s">
        <v>363</v>
      </c>
      <c r="C42" s="2" t="s">
        <v>33</v>
      </c>
      <c r="D42" s="2" t="s">
        <v>364</v>
      </c>
      <c r="E42" s="2" t="s">
        <v>165</v>
      </c>
      <c r="F42" s="2" t="s">
        <v>166</v>
      </c>
      <c r="G42" s="2" t="s">
        <v>167</v>
      </c>
      <c r="H42" s="2" t="s">
        <v>38</v>
      </c>
      <c r="I42" s="2" t="s">
        <v>365</v>
      </c>
      <c r="J42" s="2" t="s">
        <v>133</v>
      </c>
      <c r="K42" s="2" t="s">
        <v>38</v>
      </c>
      <c r="L42" s="2" t="s">
        <v>38</v>
      </c>
      <c r="M42" s="2" t="s">
        <v>169</v>
      </c>
      <c r="N42" s="2" t="s">
        <v>366</v>
      </c>
      <c r="O42" s="2" t="s">
        <v>366</v>
      </c>
    </row>
    <row r="43" spans="1:15" s="4" customFormat="1" ht="30" x14ac:dyDescent="0.25">
      <c r="A43" s="2" t="s">
        <v>350</v>
      </c>
      <c r="B43" s="2" t="s">
        <v>367</v>
      </c>
      <c r="C43" s="2" t="s">
        <v>33</v>
      </c>
      <c r="D43" s="2" t="s">
        <v>368</v>
      </c>
      <c r="E43" s="2" t="s">
        <v>108</v>
      </c>
      <c r="F43" s="2" t="s">
        <v>109</v>
      </c>
      <c r="G43" s="2" t="s">
        <v>110</v>
      </c>
      <c r="H43" s="2" t="s">
        <v>38</v>
      </c>
      <c r="I43" s="2" t="s">
        <v>369</v>
      </c>
      <c r="J43" s="2" t="s">
        <v>31</v>
      </c>
      <c r="K43" s="2" t="s">
        <v>38</v>
      </c>
      <c r="L43" s="2" t="s">
        <v>38</v>
      </c>
      <c r="M43" s="2" t="s">
        <v>112</v>
      </c>
      <c r="N43" s="2" t="s">
        <v>370</v>
      </c>
      <c r="O43" s="2" t="s">
        <v>370</v>
      </c>
    </row>
    <row r="44" spans="1:15" s="4" customFormat="1" ht="30" x14ac:dyDescent="0.25">
      <c r="A44" s="2" t="s">
        <v>371</v>
      </c>
      <c r="B44" s="2" t="s">
        <v>372</v>
      </c>
      <c r="C44" s="2" t="s">
        <v>33</v>
      </c>
      <c r="D44" s="2" t="s">
        <v>373</v>
      </c>
      <c r="E44" s="2" t="s">
        <v>136</v>
      </c>
      <c r="F44" s="2" t="s">
        <v>69</v>
      </c>
      <c r="G44" s="2" t="s">
        <v>70</v>
      </c>
      <c r="H44" s="2" t="s">
        <v>38</v>
      </c>
      <c r="I44" s="2" t="s">
        <v>374</v>
      </c>
      <c r="J44" s="2" t="s">
        <v>289</v>
      </c>
      <c r="K44" s="2" t="s">
        <v>38</v>
      </c>
      <c r="L44" s="2" t="s">
        <v>38</v>
      </c>
      <c r="M44" s="2" t="s">
        <v>72</v>
      </c>
      <c r="N44" s="2" t="s">
        <v>375</v>
      </c>
      <c r="O44" s="2" t="s">
        <v>376</v>
      </c>
    </row>
    <row r="45" spans="1:15" s="4" customFormat="1" ht="30" x14ac:dyDescent="0.25">
      <c r="A45" s="2" t="s">
        <v>64</v>
      </c>
      <c r="B45" s="2" t="s">
        <v>377</v>
      </c>
      <c r="C45" s="2" t="s">
        <v>33</v>
      </c>
      <c r="D45" s="2" t="s">
        <v>378</v>
      </c>
      <c r="E45" s="2" t="s">
        <v>379</v>
      </c>
      <c r="F45" s="2" t="s">
        <v>38</v>
      </c>
      <c r="G45" s="2" t="s">
        <v>38</v>
      </c>
      <c r="H45" s="2" t="s">
        <v>38</v>
      </c>
      <c r="I45" s="2" t="s">
        <v>380</v>
      </c>
      <c r="J45" s="2" t="s">
        <v>362</v>
      </c>
      <c r="K45" s="2" t="s">
        <v>38</v>
      </c>
      <c r="L45" s="2" t="s">
        <v>38</v>
      </c>
      <c r="M45" s="2" t="s">
        <v>43</v>
      </c>
      <c r="N45" s="2" t="s">
        <v>381</v>
      </c>
      <c r="O45" s="2" t="s">
        <v>382</v>
      </c>
    </row>
    <row r="46" spans="1:15" s="4" customFormat="1" ht="45" x14ac:dyDescent="0.25">
      <c r="A46" s="2" t="s">
        <v>383</v>
      </c>
      <c r="B46" s="2" t="s">
        <v>384</v>
      </c>
      <c r="C46" s="2" t="s">
        <v>33</v>
      </c>
      <c r="D46" s="2" t="s">
        <v>385</v>
      </c>
      <c r="E46" s="2" t="s">
        <v>386</v>
      </c>
      <c r="F46" s="2" t="s">
        <v>303</v>
      </c>
      <c r="G46" s="2" t="s">
        <v>38</v>
      </c>
      <c r="H46" s="2" t="s">
        <v>38</v>
      </c>
      <c r="I46" s="2" t="s">
        <v>387</v>
      </c>
      <c r="J46" s="2" t="s">
        <v>148</v>
      </c>
      <c r="K46" s="2" t="s">
        <v>38</v>
      </c>
      <c r="L46" s="2" t="s">
        <v>38</v>
      </c>
      <c r="M46" s="2" t="s">
        <v>43</v>
      </c>
      <c r="N46" s="2" t="s">
        <v>388</v>
      </c>
      <c r="O46" s="2" t="s">
        <v>388</v>
      </c>
    </row>
    <row r="47" spans="1:15" s="4" customFormat="1" ht="30" x14ac:dyDescent="0.25">
      <c r="A47" s="2" t="s">
        <v>389</v>
      </c>
      <c r="B47" s="2" t="s">
        <v>390</v>
      </c>
      <c r="C47" s="2" t="s">
        <v>33</v>
      </c>
      <c r="D47" s="2" t="s">
        <v>391</v>
      </c>
      <c r="E47" s="2" t="s">
        <v>392</v>
      </c>
      <c r="F47" s="2" t="s">
        <v>303</v>
      </c>
      <c r="G47" s="2" t="s">
        <v>304</v>
      </c>
      <c r="H47" s="2" t="s">
        <v>38</v>
      </c>
      <c r="I47" s="2" t="s">
        <v>393</v>
      </c>
      <c r="J47" s="2" t="s">
        <v>394</v>
      </c>
      <c r="K47" s="2" t="s">
        <v>38</v>
      </c>
      <c r="L47" s="2" t="s">
        <v>38</v>
      </c>
      <c r="M47" s="2" t="s">
        <v>395</v>
      </c>
      <c r="N47" s="2" t="s">
        <v>396</v>
      </c>
      <c r="O47" s="2" t="s">
        <v>396</v>
      </c>
    </row>
    <row r="48" spans="1:15" s="4" customFormat="1" ht="45" x14ac:dyDescent="0.25">
      <c r="A48" s="2" t="s">
        <v>397</v>
      </c>
      <c r="B48" s="2" t="s">
        <v>398</v>
      </c>
      <c r="C48" s="2" t="s">
        <v>33</v>
      </c>
      <c r="D48" s="2" t="s">
        <v>399</v>
      </c>
      <c r="E48" s="2" t="s">
        <v>400</v>
      </c>
      <c r="F48" s="2" t="s">
        <v>38</v>
      </c>
      <c r="G48" s="2" t="s">
        <v>249</v>
      </c>
      <c r="H48" s="2" t="s">
        <v>38</v>
      </c>
      <c r="I48" s="2" t="s">
        <v>401</v>
      </c>
      <c r="J48" s="2" t="s">
        <v>214</v>
      </c>
      <c r="K48" s="2" t="s">
        <v>38</v>
      </c>
      <c r="L48" s="2" t="s">
        <v>38</v>
      </c>
      <c r="M48" s="2" t="s">
        <v>251</v>
      </c>
      <c r="N48" s="2" t="s">
        <v>402</v>
      </c>
      <c r="O48" s="2" t="s">
        <v>402</v>
      </c>
    </row>
    <row r="49" spans="1:15" s="4" customFormat="1" ht="30" x14ac:dyDescent="0.25">
      <c r="A49" s="2" t="s">
        <v>403</v>
      </c>
      <c r="B49" s="2" t="s">
        <v>404</v>
      </c>
      <c r="C49" s="2" t="s">
        <v>33</v>
      </c>
      <c r="D49" s="2" t="s">
        <v>405</v>
      </c>
      <c r="E49" s="2" t="s">
        <v>233</v>
      </c>
      <c r="F49" s="2" t="s">
        <v>175</v>
      </c>
      <c r="G49" s="2" t="s">
        <v>234</v>
      </c>
      <c r="H49" s="2" t="s">
        <v>38</v>
      </c>
      <c r="I49" s="2" t="s">
        <v>406</v>
      </c>
      <c r="J49" s="2" t="s">
        <v>181</v>
      </c>
      <c r="K49" s="2" t="s">
        <v>38</v>
      </c>
      <c r="L49" s="2" t="s">
        <v>38</v>
      </c>
      <c r="M49" s="2" t="s">
        <v>407</v>
      </c>
      <c r="N49" s="2" t="s">
        <v>408</v>
      </c>
      <c r="O49" s="2" t="s">
        <v>408</v>
      </c>
    </row>
    <row r="50" spans="1:15" s="4" customFormat="1" ht="60" x14ac:dyDescent="0.25">
      <c r="A50" s="2" t="s">
        <v>409</v>
      </c>
      <c r="B50" s="2" t="s">
        <v>410</v>
      </c>
      <c r="C50" s="2" t="s">
        <v>33</v>
      </c>
      <c r="D50" s="2" t="s">
        <v>411</v>
      </c>
      <c r="E50" s="2" t="s">
        <v>340</v>
      </c>
      <c r="F50" s="2" t="s">
        <v>303</v>
      </c>
      <c r="G50" s="2" t="s">
        <v>341</v>
      </c>
      <c r="H50" s="2" t="s">
        <v>38</v>
      </c>
      <c r="I50" s="2" t="s">
        <v>102</v>
      </c>
      <c r="J50" s="2" t="s">
        <v>412</v>
      </c>
      <c r="K50" s="2" t="s">
        <v>38</v>
      </c>
      <c r="L50" s="2" t="s">
        <v>38</v>
      </c>
      <c r="M50" s="2" t="s">
        <v>395</v>
      </c>
      <c r="N50" s="2" t="s">
        <v>413</v>
      </c>
      <c r="O50" s="2" t="s">
        <v>414</v>
      </c>
    </row>
    <row r="51" spans="1:15" s="4" customFormat="1" ht="45" x14ac:dyDescent="0.25">
      <c r="A51" s="2" t="s">
        <v>415</v>
      </c>
      <c r="B51" s="2" t="s">
        <v>416</v>
      </c>
      <c r="C51" s="2" t="s">
        <v>33</v>
      </c>
      <c r="D51" s="2" t="s">
        <v>417</v>
      </c>
      <c r="E51" s="2" t="s">
        <v>418</v>
      </c>
      <c r="F51" s="2" t="s">
        <v>303</v>
      </c>
      <c r="G51" s="2" t="s">
        <v>38</v>
      </c>
      <c r="H51" s="2" t="s">
        <v>419</v>
      </c>
      <c r="I51" s="2" t="s">
        <v>38</v>
      </c>
      <c r="J51" s="2" t="s">
        <v>38</v>
      </c>
      <c r="K51" s="2" t="s">
        <v>38</v>
      </c>
      <c r="L51" s="2" t="s">
        <v>38</v>
      </c>
      <c r="M51" s="2" t="s">
        <v>43</v>
      </c>
      <c r="N51" s="2" t="s">
        <v>420</v>
      </c>
      <c r="O51" s="2" t="s">
        <v>421</v>
      </c>
    </row>
    <row r="52" spans="1:15" s="4" customFormat="1" ht="30" x14ac:dyDescent="0.25">
      <c r="A52" s="2" t="s">
        <v>60</v>
      </c>
      <c r="B52" s="2" t="s">
        <v>422</v>
      </c>
      <c r="C52" s="2" t="s">
        <v>33</v>
      </c>
      <c r="D52" s="2" t="s">
        <v>423</v>
      </c>
      <c r="E52" s="2" t="s">
        <v>424</v>
      </c>
      <c r="F52" s="2" t="s">
        <v>38</v>
      </c>
      <c r="G52" s="2" t="s">
        <v>38</v>
      </c>
      <c r="H52" s="2" t="s">
        <v>38</v>
      </c>
      <c r="I52" s="2" t="s">
        <v>425</v>
      </c>
      <c r="J52" s="2" t="s">
        <v>126</v>
      </c>
      <c r="K52" s="2" t="s">
        <v>38</v>
      </c>
      <c r="L52" s="2" t="s">
        <v>38</v>
      </c>
      <c r="M52" s="2" t="s">
        <v>43</v>
      </c>
      <c r="N52" s="2" t="s">
        <v>426</v>
      </c>
      <c r="O52" s="2" t="s">
        <v>426</v>
      </c>
    </row>
    <row r="53" spans="1:15" s="4" customFormat="1" ht="45" x14ac:dyDescent="0.25">
      <c r="A53" s="2" t="s">
        <v>214</v>
      </c>
      <c r="B53" s="2" t="s">
        <v>427</v>
      </c>
      <c r="C53" s="2" t="s">
        <v>33</v>
      </c>
      <c r="D53" s="2" t="s">
        <v>428</v>
      </c>
      <c r="E53" s="2" t="s">
        <v>429</v>
      </c>
      <c r="F53" s="2" t="s">
        <v>155</v>
      </c>
      <c r="G53" s="2" t="s">
        <v>38</v>
      </c>
      <c r="H53" s="2" t="s">
        <v>430</v>
      </c>
      <c r="I53" s="2" t="s">
        <v>431</v>
      </c>
      <c r="J53" s="2" t="s">
        <v>74</v>
      </c>
      <c r="K53" s="2" t="s">
        <v>38</v>
      </c>
      <c r="L53" s="2" t="s">
        <v>38</v>
      </c>
      <c r="M53" s="2" t="s">
        <v>159</v>
      </c>
      <c r="N53" s="2" t="s">
        <v>432</v>
      </c>
      <c r="O53" s="2" t="s">
        <v>432</v>
      </c>
    </row>
    <row r="54" spans="1:15" s="4" customFormat="1" ht="30" x14ac:dyDescent="0.25">
      <c r="A54" s="2" t="s">
        <v>178</v>
      </c>
      <c r="B54" s="2" t="s">
        <v>433</v>
      </c>
      <c r="C54" s="2" t="s">
        <v>33</v>
      </c>
      <c r="D54" s="2" t="s">
        <v>434</v>
      </c>
      <c r="E54" s="2" t="s">
        <v>435</v>
      </c>
      <c r="F54" s="2" t="s">
        <v>38</v>
      </c>
      <c r="G54" s="2" t="s">
        <v>38</v>
      </c>
      <c r="H54" s="2" t="s">
        <v>38</v>
      </c>
      <c r="I54" s="2" t="s">
        <v>436</v>
      </c>
      <c r="J54" s="2" t="s">
        <v>337</v>
      </c>
      <c r="K54" s="2" t="s">
        <v>38</v>
      </c>
      <c r="L54" s="2" t="s">
        <v>38</v>
      </c>
      <c r="M54" s="2" t="s">
        <v>43</v>
      </c>
      <c r="N54" s="2" t="s">
        <v>437</v>
      </c>
      <c r="O54" s="2" t="s">
        <v>437</v>
      </c>
    </row>
    <row r="55" spans="1:15" s="4" customFormat="1" ht="45" x14ac:dyDescent="0.25">
      <c r="A55" s="2" t="s">
        <v>438</v>
      </c>
      <c r="B55" s="2" t="s">
        <v>439</v>
      </c>
      <c r="C55" s="2" t="s">
        <v>33</v>
      </c>
      <c r="D55" s="2" t="s">
        <v>440</v>
      </c>
      <c r="E55" s="2" t="s">
        <v>441</v>
      </c>
      <c r="F55" s="2" t="s">
        <v>37</v>
      </c>
      <c r="G55" s="2" t="s">
        <v>38</v>
      </c>
      <c r="H55" s="2" t="s">
        <v>38</v>
      </c>
      <c r="I55" s="2" t="s">
        <v>442</v>
      </c>
      <c r="J55" s="2" t="s">
        <v>53</v>
      </c>
      <c r="K55" s="2" t="s">
        <v>38</v>
      </c>
      <c r="L55" s="2" t="s">
        <v>443</v>
      </c>
      <c r="M55" s="2" t="s">
        <v>43</v>
      </c>
      <c r="N55" s="2" t="s">
        <v>444</v>
      </c>
      <c r="O55" s="2" t="s">
        <v>445</v>
      </c>
    </row>
    <row r="56" spans="1:15" s="4" customFormat="1" ht="30" x14ac:dyDescent="0.25">
      <c r="A56" s="2" t="s">
        <v>446</v>
      </c>
      <c r="B56" s="2" t="s">
        <v>447</v>
      </c>
      <c r="C56" s="2" t="s">
        <v>33</v>
      </c>
      <c r="D56" s="2" t="s">
        <v>448</v>
      </c>
      <c r="E56" s="2" t="s">
        <v>449</v>
      </c>
      <c r="F56" s="2" t="s">
        <v>38</v>
      </c>
      <c r="G56" s="2" t="s">
        <v>450</v>
      </c>
      <c r="H56" s="2" t="s">
        <v>38</v>
      </c>
      <c r="I56" s="2" t="s">
        <v>451</v>
      </c>
      <c r="J56" s="2" t="s">
        <v>452</v>
      </c>
      <c r="K56" s="2" t="s">
        <v>38</v>
      </c>
      <c r="L56" s="2" t="s">
        <v>83</v>
      </c>
      <c r="M56" s="2" t="s">
        <v>453</v>
      </c>
      <c r="N56" s="2" t="s">
        <v>454</v>
      </c>
      <c r="O56" s="2" t="s">
        <v>38</v>
      </c>
    </row>
    <row r="57" spans="1:15" s="4" customFormat="1" ht="30" x14ac:dyDescent="0.25">
      <c r="A57" s="2" t="s">
        <v>455</v>
      </c>
      <c r="B57" s="2" t="s">
        <v>456</v>
      </c>
      <c r="C57" s="2" t="s">
        <v>33</v>
      </c>
      <c r="D57" s="2" t="s">
        <v>457</v>
      </c>
      <c r="E57" s="2" t="s">
        <v>458</v>
      </c>
      <c r="F57" s="2" t="s">
        <v>38</v>
      </c>
      <c r="G57" s="2" t="s">
        <v>38</v>
      </c>
      <c r="H57" s="2" t="s">
        <v>38</v>
      </c>
      <c r="I57" s="2" t="s">
        <v>459</v>
      </c>
      <c r="J57" s="2" t="s">
        <v>56</v>
      </c>
      <c r="K57" s="2" t="s">
        <v>460</v>
      </c>
      <c r="L57" s="2" t="s">
        <v>38</v>
      </c>
      <c r="M57" s="2" t="s">
        <v>43</v>
      </c>
      <c r="N57" s="2" t="s">
        <v>461</v>
      </c>
      <c r="O57" s="2" t="s">
        <v>461</v>
      </c>
    </row>
    <row r="58" spans="1:15" s="4" customFormat="1" ht="30" x14ac:dyDescent="0.25">
      <c r="A58" s="2" t="s">
        <v>462</v>
      </c>
      <c r="B58" s="2" t="s">
        <v>463</v>
      </c>
      <c r="C58" s="2" t="s">
        <v>33</v>
      </c>
      <c r="D58" s="2" t="s">
        <v>464</v>
      </c>
      <c r="E58" s="2" t="s">
        <v>165</v>
      </c>
      <c r="F58" s="2" t="s">
        <v>166</v>
      </c>
      <c r="G58" s="2" t="s">
        <v>167</v>
      </c>
      <c r="H58" s="2" t="s">
        <v>38</v>
      </c>
      <c r="I58" s="2" t="s">
        <v>365</v>
      </c>
      <c r="J58" s="2" t="s">
        <v>352</v>
      </c>
      <c r="K58" s="2" t="s">
        <v>38</v>
      </c>
      <c r="L58" s="2" t="s">
        <v>38</v>
      </c>
      <c r="M58" s="2" t="s">
        <v>169</v>
      </c>
      <c r="N58" s="2" t="s">
        <v>465</v>
      </c>
      <c r="O58" s="2" t="s">
        <v>466</v>
      </c>
    </row>
    <row r="59" spans="1:15" s="4" customFormat="1" ht="45" x14ac:dyDescent="0.25">
      <c r="A59" s="2" t="s">
        <v>467</v>
      </c>
      <c r="B59" s="2" t="s">
        <v>468</v>
      </c>
      <c r="C59" s="2" t="s">
        <v>33</v>
      </c>
      <c r="D59" s="2" t="s">
        <v>469</v>
      </c>
      <c r="E59" s="2" t="s">
        <v>470</v>
      </c>
      <c r="F59" s="2" t="s">
        <v>155</v>
      </c>
      <c r="G59" s="2" t="s">
        <v>38</v>
      </c>
      <c r="H59" s="2" t="s">
        <v>471</v>
      </c>
      <c r="I59" s="2" t="s">
        <v>472</v>
      </c>
      <c r="J59" s="2" t="s">
        <v>38</v>
      </c>
      <c r="K59" s="2" t="s">
        <v>38</v>
      </c>
      <c r="L59" s="2" t="s">
        <v>38</v>
      </c>
      <c r="M59" s="2" t="s">
        <v>159</v>
      </c>
      <c r="N59" s="2" t="s">
        <v>473</v>
      </c>
      <c r="O59" s="2" t="s">
        <v>473</v>
      </c>
    </row>
    <row r="60" spans="1:15" s="4" customFormat="1" ht="30" x14ac:dyDescent="0.25">
      <c r="A60" s="2" t="s">
        <v>474</v>
      </c>
      <c r="B60" s="2" t="s">
        <v>475</v>
      </c>
      <c r="C60" s="2" t="s">
        <v>476</v>
      </c>
      <c r="D60" s="2" t="s">
        <v>477</v>
      </c>
      <c r="E60" s="2" t="s">
        <v>478</v>
      </c>
      <c r="F60" s="2" t="s">
        <v>38</v>
      </c>
      <c r="G60" s="2" t="s">
        <v>38</v>
      </c>
      <c r="H60" s="2" t="s">
        <v>38</v>
      </c>
      <c r="I60" s="2" t="s">
        <v>479</v>
      </c>
      <c r="J60" s="2" t="s">
        <v>480</v>
      </c>
      <c r="K60" s="2" t="s">
        <v>38</v>
      </c>
      <c r="L60" s="2" t="s">
        <v>38</v>
      </c>
      <c r="M60" s="2" t="s">
        <v>43</v>
      </c>
      <c r="N60" s="2" t="s">
        <v>481</v>
      </c>
      <c r="O60" s="2" t="s">
        <v>482</v>
      </c>
    </row>
    <row r="61" spans="1:15" s="4" customFormat="1" ht="45" x14ac:dyDescent="0.25">
      <c r="A61" s="2" t="s">
        <v>483</v>
      </c>
      <c r="B61" s="2" t="s">
        <v>484</v>
      </c>
      <c r="C61" s="2" t="s">
        <v>476</v>
      </c>
      <c r="D61" s="2" t="s">
        <v>485</v>
      </c>
      <c r="E61" s="2" t="s">
        <v>486</v>
      </c>
      <c r="F61" s="2" t="s">
        <v>38</v>
      </c>
      <c r="G61" s="2" t="s">
        <v>487</v>
      </c>
      <c r="H61" s="2" t="s">
        <v>38</v>
      </c>
      <c r="I61" s="2" t="s">
        <v>488</v>
      </c>
      <c r="J61" s="2" t="s">
        <v>489</v>
      </c>
      <c r="K61" s="2" t="s">
        <v>38</v>
      </c>
      <c r="L61" s="2" t="s">
        <v>60</v>
      </c>
      <c r="M61" s="2" t="s">
        <v>43</v>
      </c>
      <c r="N61" s="2" t="s">
        <v>490</v>
      </c>
      <c r="O61" s="2" t="s">
        <v>490</v>
      </c>
    </row>
    <row r="62" spans="1:15" s="4" customFormat="1" ht="30" x14ac:dyDescent="0.25">
      <c r="A62" s="2" t="s">
        <v>491</v>
      </c>
      <c r="B62" s="2" t="s">
        <v>492</v>
      </c>
      <c r="C62" s="2" t="s">
        <v>476</v>
      </c>
      <c r="D62" s="2" t="s">
        <v>493</v>
      </c>
      <c r="E62" s="2" t="s">
        <v>435</v>
      </c>
      <c r="F62" s="2" t="s">
        <v>38</v>
      </c>
      <c r="G62" s="2" t="s">
        <v>38</v>
      </c>
      <c r="H62" s="2" t="s">
        <v>38</v>
      </c>
      <c r="I62" s="2" t="s">
        <v>494</v>
      </c>
      <c r="J62" s="2" t="s">
        <v>162</v>
      </c>
      <c r="K62" s="2" t="s">
        <v>38</v>
      </c>
      <c r="L62" s="2" t="s">
        <v>38</v>
      </c>
      <c r="M62" s="2" t="s">
        <v>43</v>
      </c>
      <c r="N62" s="2" t="s">
        <v>495</v>
      </c>
      <c r="O62" s="2" t="s">
        <v>496</v>
      </c>
    </row>
    <row r="63" spans="1:15" s="4" customFormat="1" ht="30" x14ac:dyDescent="0.25">
      <c r="A63" s="2" t="s">
        <v>497</v>
      </c>
      <c r="B63" s="2" t="s">
        <v>498</v>
      </c>
      <c r="C63" s="2" t="s">
        <v>33</v>
      </c>
      <c r="D63" s="2" t="s">
        <v>499</v>
      </c>
      <c r="E63" s="2" t="s">
        <v>500</v>
      </c>
      <c r="F63" s="2" t="s">
        <v>38</v>
      </c>
      <c r="G63" s="2" t="s">
        <v>38</v>
      </c>
      <c r="H63" s="2" t="s">
        <v>38</v>
      </c>
      <c r="I63" s="2" t="s">
        <v>501</v>
      </c>
      <c r="J63" s="2" t="s">
        <v>31</v>
      </c>
      <c r="K63" s="2" t="s">
        <v>38</v>
      </c>
      <c r="L63" s="2" t="s">
        <v>38</v>
      </c>
      <c r="M63" s="2" t="s">
        <v>43</v>
      </c>
      <c r="N63" s="2" t="s">
        <v>502</v>
      </c>
      <c r="O63" s="2" t="s">
        <v>502</v>
      </c>
    </row>
    <row r="64" spans="1:15" s="4" customFormat="1" ht="30" x14ac:dyDescent="0.25">
      <c r="A64" s="2" t="s">
        <v>148</v>
      </c>
      <c r="B64" s="2" t="s">
        <v>503</v>
      </c>
      <c r="C64" s="2" t="s">
        <v>33</v>
      </c>
      <c r="D64" s="2" t="s">
        <v>504</v>
      </c>
      <c r="E64" s="2" t="s">
        <v>505</v>
      </c>
      <c r="F64" s="2" t="s">
        <v>38</v>
      </c>
      <c r="G64" s="2" t="s">
        <v>38</v>
      </c>
      <c r="H64" s="2" t="s">
        <v>38</v>
      </c>
      <c r="I64" s="2" t="s">
        <v>506</v>
      </c>
      <c r="J64" s="2" t="s">
        <v>105</v>
      </c>
      <c r="K64" s="2" t="s">
        <v>206</v>
      </c>
      <c r="L64" s="2" t="s">
        <v>507</v>
      </c>
      <c r="M64" s="2" t="s">
        <v>43</v>
      </c>
      <c r="N64" s="2" t="s">
        <v>508</v>
      </c>
      <c r="O64" s="2" t="s">
        <v>508</v>
      </c>
    </row>
    <row r="65" spans="1:15" s="4" customFormat="1" ht="45" x14ac:dyDescent="0.25">
      <c r="A65" s="2" t="s">
        <v>509</v>
      </c>
      <c r="B65" s="2" t="s">
        <v>510</v>
      </c>
      <c r="C65" s="2" t="s">
        <v>511</v>
      </c>
      <c r="D65" s="2" t="s">
        <v>512</v>
      </c>
      <c r="E65" s="2" t="s">
        <v>513</v>
      </c>
      <c r="F65" s="2" t="s">
        <v>155</v>
      </c>
      <c r="G65" s="2" t="s">
        <v>38</v>
      </c>
      <c r="H65" s="2" t="s">
        <v>514</v>
      </c>
      <c r="I65" s="2" t="s">
        <v>515</v>
      </c>
      <c r="J65" s="2" t="s">
        <v>38</v>
      </c>
      <c r="K65" s="2" t="s">
        <v>38</v>
      </c>
      <c r="L65" s="2" t="s">
        <v>38</v>
      </c>
      <c r="M65" s="2" t="s">
        <v>38</v>
      </c>
      <c r="N65" s="2" t="s">
        <v>516</v>
      </c>
      <c r="O65" s="2" t="s">
        <v>517</v>
      </c>
    </row>
    <row r="66" spans="1:15" s="4" customFormat="1" ht="60" x14ac:dyDescent="0.25">
      <c r="A66" s="2" t="s">
        <v>518</v>
      </c>
      <c r="B66" s="2" t="s">
        <v>519</v>
      </c>
      <c r="C66" s="2" t="s">
        <v>520</v>
      </c>
      <c r="D66" s="2" t="s">
        <v>521</v>
      </c>
      <c r="E66" s="2" t="s">
        <v>198</v>
      </c>
      <c r="F66" s="2" t="s">
        <v>191</v>
      </c>
      <c r="G66" s="2" t="s">
        <v>199</v>
      </c>
      <c r="H66" s="2" t="s">
        <v>38</v>
      </c>
      <c r="I66" s="2" t="s">
        <v>522</v>
      </c>
      <c r="J66" s="2" t="s">
        <v>523</v>
      </c>
      <c r="K66" s="2" t="s">
        <v>38</v>
      </c>
      <c r="L66" s="2" t="s">
        <v>38</v>
      </c>
      <c r="M66" s="2" t="s">
        <v>524</v>
      </c>
      <c r="N66" s="2" t="s">
        <v>525</v>
      </c>
      <c r="O66" s="2" t="s">
        <v>525</v>
      </c>
    </row>
    <row r="67" spans="1:15" s="4" customFormat="1" ht="30" x14ac:dyDescent="0.25">
      <c r="A67" s="2" t="s">
        <v>526</v>
      </c>
      <c r="B67" s="2" t="s">
        <v>527</v>
      </c>
      <c r="C67" s="2" t="s">
        <v>528</v>
      </c>
      <c r="D67" s="2" t="s">
        <v>529</v>
      </c>
      <c r="E67" s="2" t="s">
        <v>530</v>
      </c>
      <c r="F67" s="2" t="s">
        <v>38</v>
      </c>
      <c r="G67" s="2" t="s">
        <v>38</v>
      </c>
      <c r="H67" s="2" t="s">
        <v>38</v>
      </c>
      <c r="I67" s="2" t="s">
        <v>531</v>
      </c>
      <c r="J67" s="2" t="s">
        <v>208</v>
      </c>
      <c r="K67" s="2" t="s">
        <v>206</v>
      </c>
      <c r="L67" s="2" t="s">
        <v>38</v>
      </c>
      <c r="M67" s="2" t="s">
        <v>38</v>
      </c>
      <c r="N67" s="2" t="s">
        <v>532</v>
      </c>
      <c r="O67" s="2" t="s">
        <v>532</v>
      </c>
    </row>
    <row r="68" spans="1:15" s="4" customFormat="1" ht="30" x14ac:dyDescent="0.25">
      <c r="A68" s="2" t="s">
        <v>533</v>
      </c>
      <c r="B68" s="2" t="s">
        <v>534</v>
      </c>
      <c r="C68" s="2" t="s">
        <v>476</v>
      </c>
      <c r="D68" s="2" t="s">
        <v>535</v>
      </c>
      <c r="E68" s="2" t="s">
        <v>536</v>
      </c>
      <c r="F68" s="2" t="s">
        <v>38</v>
      </c>
      <c r="G68" s="2" t="s">
        <v>38</v>
      </c>
      <c r="H68" s="2" t="s">
        <v>38</v>
      </c>
      <c r="I68" s="2" t="s">
        <v>537</v>
      </c>
      <c r="J68" s="2" t="s">
        <v>321</v>
      </c>
      <c r="K68" s="2" t="s">
        <v>38</v>
      </c>
      <c r="L68" s="2" t="s">
        <v>38</v>
      </c>
      <c r="M68" s="2" t="s">
        <v>38</v>
      </c>
      <c r="N68" s="2" t="s">
        <v>538</v>
      </c>
      <c r="O68" s="2" t="s">
        <v>538</v>
      </c>
    </row>
    <row r="69" spans="1:15" s="4" customFormat="1" ht="45" x14ac:dyDescent="0.25">
      <c r="A69" s="2" t="s">
        <v>539</v>
      </c>
      <c r="B69" s="2" t="s">
        <v>540</v>
      </c>
      <c r="C69" s="2" t="s">
        <v>511</v>
      </c>
      <c r="D69" s="2" t="s">
        <v>541</v>
      </c>
      <c r="E69" s="2" t="s">
        <v>542</v>
      </c>
      <c r="F69" s="2" t="s">
        <v>175</v>
      </c>
      <c r="G69" s="2" t="s">
        <v>38</v>
      </c>
      <c r="H69" s="2" t="s">
        <v>543</v>
      </c>
      <c r="I69" s="2" t="s">
        <v>38</v>
      </c>
      <c r="J69" s="2" t="s">
        <v>60</v>
      </c>
      <c r="K69" s="2" t="s">
        <v>38</v>
      </c>
      <c r="L69" s="2" t="s">
        <v>38</v>
      </c>
      <c r="M69" s="2" t="s">
        <v>38</v>
      </c>
      <c r="N69" s="2" t="s">
        <v>544</v>
      </c>
      <c r="O69" s="2" t="s">
        <v>545</v>
      </c>
    </row>
    <row r="70" spans="1:15" s="4" customFormat="1" ht="30" x14ac:dyDescent="0.25">
      <c r="A70" s="2" t="s">
        <v>546</v>
      </c>
      <c r="B70" s="2" t="s">
        <v>547</v>
      </c>
      <c r="C70" s="2" t="s">
        <v>511</v>
      </c>
      <c r="D70" s="2" t="s">
        <v>548</v>
      </c>
      <c r="E70" s="2" t="s">
        <v>549</v>
      </c>
      <c r="F70" s="2" t="s">
        <v>38</v>
      </c>
      <c r="G70" s="2" t="s">
        <v>38</v>
      </c>
      <c r="H70" s="2" t="s">
        <v>38</v>
      </c>
      <c r="I70" s="2" t="s">
        <v>550</v>
      </c>
      <c r="J70" s="2" t="s">
        <v>551</v>
      </c>
      <c r="K70" s="2" t="s">
        <v>38</v>
      </c>
      <c r="L70" s="2" t="s">
        <v>38</v>
      </c>
      <c r="M70" s="2" t="s">
        <v>38</v>
      </c>
      <c r="N70" s="2" t="s">
        <v>552</v>
      </c>
      <c r="O70" s="2" t="s">
        <v>553</v>
      </c>
    </row>
    <row r="71" spans="1:15" s="4" customFormat="1" ht="30" x14ac:dyDescent="0.25">
      <c r="A71" s="2" t="s">
        <v>554</v>
      </c>
      <c r="B71" s="2" t="s">
        <v>555</v>
      </c>
      <c r="C71" s="2" t="s">
        <v>511</v>
      </c>
      <c r="D71" s="2" t="s">
        <v>556</v>
      </c>
      <c r="E71" s="2" t="s">
        <v>557</v>
      </c>
      <c r="F71" s="2" t="s">
        <v>38</v>
      </c>
      <c r="G71" s="2" t="s">
        <v>38</v>
      </c>
      <c r="H71" s="2" t="s">
        <v>38</v>
      </c>
      <c r="I71" s="2" t="s">
        <v>558</v>
      </c>
      <c r="J71" s="2" t="s">
        <v>208</v>
      </c>
      <c r="K71" s="2" t="s">
        <v>41</v>
      </c>
      <c r="L71" s="2" t="s">
        <v>559</v>
      </c>
      <c r="M71" s="2" t="s">
        <v>38</v>
      </c>
      <c r="N71" s="2" t="s">
        <v>560</v>
      </c>
      <c r="O71" s="2" t="s">
        <v>561</v>
      </c>
    </row>
    <row r="72" spans="1:15" s="4" customFormat="1" ht="60" x14ac:dyDescent="0.25">
      <c r="A72" s="2" t="s">
        <v>562</v>
      </c>
      <c r="B72" s="2" t="s">
        <v>563</v>
      </c>
      <c r="C72" s="2" t="s">
        <v>511</v>
      </c>
      <c r="D72" s="2" t="s">
        <v>564</v>
      </c>
      <c r="E72" s="2" t="s">
        <v>264</v>
      </c>
      <c r="F72" s="2" t="s">
        <v>155</v>
      </c>
      <c r="G72" s="2" t="s">
        <v>38</v>
      </c>
      <c r="H72" s="2" t="s">
        <v>565</v>
      </c>
      <c r="I72" s="2" t="s">
        <v>566</v>
      </c>
      <c r="J72" s="2" t="s">
        <v>46</v>
      </c>
      <c r="K72" s="2" t="s">
        <v>38</v>
      </c>
      <c r="L72" s="2" t="s">
        <v>38</v>
      </c>
      <c r="M72" s="2" t="s">
        <v>38</v>
      </c>
      <c r="N72" s="2" t="s">
        <v>567</v>
      </c>
      <c r="O72" s="2" t="s">
        <v>38</v>
      </c>
    </row>
    <row r="73" spans="1:15" s="4" customFormat="1" ht="30" x14ac:dyDescent="0.25">
      <c r="A73" s="2" t="s">
        <v>568</v>
      </c>
      <c r="B73" s="2" t="s">
        <v>569</v>
      </c>
      <c r="C73" s="2" t="s">
        <v>570</v>
      </c>
      <c r="D73" s="2" t="s">
        <v>571</v>
      </c>
      <c r="E73" s="2" t="s">
        <v>400</v>
      </c>
      <c r="F73" s="2" t="s">
        <v>38</v>
      </c>
      <c r="G73" s="2" t="s">
        <v>249</v>
      </c>
      <c r="H73" s="2" t="s">
        <v>38</v>
      </c>
      <c r="I73" s="2" t="s">
        <v>401</v>
      </c>
      <c r="J73" s="2" t="s">
        <v>214</v>
      </c>
      <c r="K73" s="2" t="s">
        <v>38</v>
      </c>
      <c r="L73" s="2" t="s">
        <v>38</v>
      </c>
      <c r="M73" s="2" t="s">
        <v>572</v>
      </c>
      <c r="N73" s="2" t="s">
        <v>402</v>
      </c>
      <c r="O73" s="2" t="s">
        <v>402</v>
      </c>
    </row>
    <row r="74" spans="1:15" s="4" customFormat="1" ht="30" x14ac:dyDescent="0.25">
      <c r="A74" s="2" t="s">
        <v>573</v>
      </c>
      <c r="B74" s="2" t="s">
        <v>574</v>
      </c>
      <c r="C74" s="2" t="s">
        <v>570</v>
      </c>
      <c r="D74" s="2" t="s">
        <v>575</v>
      </c>
      <c r="E74" s="2" t="s">
        <v>400</v>
      </c>
      <c r="F74" s="2" t="s">
        <v>38</v>
      </c>
      <c r="G74" s="2" t="s">
        <v>249</v>
      </c>
      <c r="H74" s="2" t="s">
        <v>38</v>
      </c>
      <c r="I74" s="2" t="s">
        <v>401</v>
      </c>
      <c r="J74" s="2" t="s">
        <v>214</v>
      </c>
      <c r="K74" s="2" t="s">
        <v>38</v>
      </c>
      <c r="L74" s="2" t="s">
        <v>38</v>
      </c>
      <c r="M74" s="2" t="s">
        <v>38</v>
      </c>
      <c r="N74" s="2" t="s">
        <v>576</v>
      </c>
      <c r="O74" s="2" t="s">
        <v>38</v>
      </c>
    </row>
    <row r="75" spans="1:15" s="4" customFormat="1" ht="45" x14ac:dyDescent="0.25">
      <c r="A75" s="2" t="s">
        <v>577</v>
      </c>
      <c r="B75" s="2" t="s">
        <v>578</v>
      </c>
      <c r="C75" s="2" t="s">
        <v>528</v>
      </c>
      <c r="D75" s="2" t="s">
        <v>579</v>
      </c>
      <c r="E75" s="2" t="s">
        <v>580</v>
      </c>
      <c r="F75" s="2" t="s">
        <v>581</v>
      </c>
      <c r="G75" s="2" t="s">
        <v>38</v>
      </c>
      <c r="H75" s="2" t="s">
        <v>582</v>
      </c>
      <c r="I75" s="2" t="s">
        <v>38</v>
      </c>
      <c r="J75" s="2" t="s">
        <v>554</v>
      </c>
      <c r="K75" s="2" t="s">
        <v>38</v>
      </c>
      <c r="L75" s="2" t="s">
        <v>38</v>
      </c>
      <c r="M75" s="2" t="s">
        <v>583</v>
      </c>
      <c r="N75" s="2" t="s">
        <v>584</v>
      </c>
      <c r="O75" s="2" t="s">
        <v>585</v>
      </c>
    </row>
    <row r="76" spans="1:15" s="4" customFormat="1" ht="30" x14ac:dyDescent="0.25">
      <c r="A76" s="2" t="s">
        <v>328</v>
      </c>
      <c r="B76" s="2" t="s">
        <v>586</v>
      </c>
      <c r="C76" s="2" t="s">
        <v>476</v>
      </c>
      <c r="D76" s="2" t="s">
        <v>587</v>
      </c>
      <c r="E76" s="2" t="s">
        <v>588</v>
      </c>
      <c r="F76" s="2" t="s">
        <v>155</v>
      </c>
      <c r="G76" s="2" t="s">
        <v>589</v>
      </c>
      <c r="H76" s="2" t="s">
        <v>38</v>
      </c>
      <c r="I76" s="2" t="s">
        <v>184</v>
      </c>
      <c r="J76" s="2" t="s">
        <v>590</v>
      </c>
      <c r="K76" s="2" t="s">
        <v>38</v>
      </c>
      <c r="L76" s="2" t="s">
        <v>38</v>
      </c>
      <c r="M76" s="2" t="s">
        <v>38</v>
      </c>
      <c r="N76" s="2" t="s">
        <v>591</v>
      </c>
      <c r="O76" s="2" t="s">
        <v>592</v>
      </c>
    </row>
    <row r="77" spans="1:15" s="4" customFormat="1" ht="45" x14ac:dyDescent="0.25">
      <c r="A77" s="2" t="s">
        <v>593</v>
      </c>
      <c r="B77" s="2" t="s">
        <v>594</v>
      </c>
      <c r="C77" s="2" t="s">
        <v>511</v>
      </c>
      <c r="D77" s="2" t="s">
        <v>595</v>
      </c>
      <c r="E77" s="2" t="s">
        <v>596</v>
      </c>
      <c r="F77" s="2" t="s">
        <v>191</v>
      </c>
      <c r="G77" s="2" t="s">
        <v>597</v>
      </c>
      <c r="H77" s="2" t="s">
        <v>38</v>
      </c>
      <c r="I77" s="2" t="s">
        <v>598</v>
      </c>
      <c r="J77" s="2" t="s">
        <v>95</v>
      </c>
      <c r="K77" s="2" t="s">
        <v>31</v>
      </c>
      <c r="L77" s="2" t="s">
        <v>38</v>
      </c>
      <c r="M77" s="2" t="s">
        <v>38</v>
      </c>
      <c r="N77" s="2" t="s">
        <v>599</v>
      </c>
      <c r="O77" s="2" t="s">
        <v>599</v>
      </c>
    </row>
    <row r="78" spans="1:15" s="4" customFormat="1" ht="30" x14ac:dyDescent="0.25">
      <c r="A78" s="2" t="s">
        <v>600</v>
      </c>
      <c r="B78" s="2" t="s">
        <v>601</v>
      </c>
      <c r="C78" s="2" t="s">
        <v>511</v>
      </c>
      <c r="D78" s="2" t="s">
        <v>602</v>
      </c>
      <c r="E78" s="2" t="s">
        <v>603</v>
      </c>
      <c r="F78" s="2" t="s">
        <v>38</v>
      </c>
      <c r="G78" s="2" t="s">
        <v>38</v>
      </c>
      <c r="H78" s="2" t="s">
        <v>38</v>
      </c>
      <c r="I78" s="2" t="s">
        <v>604</v>
      </c>
      <c r="J78" s="2" t="s">
        <v>83</v>
      </c>
      <c r="K78" s="2" t="s">
        <v>605</v>
      </c>
      <c r="L78" s="2" t="s">
        <v>606</v>
      </c>
      <c r="M78" s="2" t="s">
        <v>43</v>
      </c>
      <c r="N78" s="2" t="s">
        <v>607</v>
      </c>
      <c r="O78" s="2" t="s">
        <v>607</v>
      </c>
    </row>
    <row r="79" spans="1:15" s="4" customFormat="1" ht="45" x14ac:dyDescent="0.25">
      <c r="A79" s="2" t="s">
        <v>608</v>
      </c>
      <c r="B79" s="2" t="s">
        <v>609</v>
      </c>
      <c r="C79" s="2" t="s">
        <v>511</v>
      </c>
      <c r="D79" s="2" t="s">
        <v>610</v>
      </c>
      <c r="E79" s="2" t="s">
        <v>424</v>
      </c>
      <c r="F79" s="2" t="s">
        <v>611</v>
      </c>
      <c r="G79" s="2" t="s">
        <v>38</v>
      </c>
      <c r="H79" s="2" t="s">
        <v>38</v>
      </c>
      <c r="I79" s="2" t="s">
        <v>612</v>
      </c>
      <c r="J79" s="2" t="s">
        <v>613</v>
      </c>
      <c r="K79" s="2" t="s">
        <v>56</v>
      </c>
      <c r="L79" s="2" t="s">
        <v>38</v>
      </c>
      <c r="M79" s="2" t="s">
        <v>38</v>
      </c>
      <c r="N79" s="2" t="s">
        <v>316</v>
      </c>
      <c r="O79" s="2" t="s">
        <v>316</v>
      </c>
    </row>
    <row r="80" spans="1:15" s="4" customFormat="1" ht="30" x14ac:dyDescent="0.25">
      <c r="A80" s="2" t="s">
        <v>287</v>
      </c>
      <c r="B80" s="2" t="s">
        <v>614</v>
      </c>
      <c r="C80" s="2" t="s">
        <v>511</v>
      </c>
      <c r="D80" s="2" t="s">
        <v>615</v>
      </c>
      <c r="E80" s="2" t="s">
        <v>616</v>
      </c>
      <c r="F80" s="2" t="s">
        <v>617</v>
      </c>
      <c r="G80" s="2" t="s">
        <v>38</v>
      </c>
      <c r="H80" s="2" t="s">
        <v>38</v>
      </c>
      <c r="I80" s="2" t="s">
        <v>618</v>
      </c>
      <c r="J80" s="2" t="s">
        <v>619</v>
      </c>
      <c r="K80" s="2" t="s">
        <v>46</v>
      </c>
      <c r="L80" s="2" t="s">
        <v>38</v>
      </c>
      <c r="M80" s="2" t="s">
        <v>38</v>
      </c>
      <c r="N80" s="2" t="s">
        <v>620</v>
      </c>
      <c r="O80" s="2" t="s">
        <v>621</v>
      </c>
    </row>
    <row r="81" spans="1:15" s="4" customFormat="1" ht="30" x14ac:dyDescent="0.25">
      <c r="A81" s="2" t="s">
        <v>36</v>
      </c>
      <c r="B81" s="2" t="s">
        <v>622</v>
      </c>
      <c r="C81" s="2" t="s">
        <v>511</v>
      </c>
      <c r="D81" s="2" t="s">
        <v>623</v>
      </c>
      <c r="E81" s="2" t="s">
        <v>302</v>
      </c>
      <c r="F81" s="2" t="s">
        <v>624</v>
      </c>
      <c r="G81" s="2" t="s">
        <v>304</v>
      </c>
      <c r="H81" s="2" t="s">
        <v>38</v>
      </c>
      <c r="I81" s="2" t="s">
        <v>625</v>
      </c>
      <c r="J81" s="2" t="s">
        <v>31</v>
      </c>
      <c r="K81" s="2" t="s">
        <v>38</v>
      </c>
      <c r="L81" s="2" t="s">
        <v>38</v>
      </c>
      <c r="M81" s="2" t="s">
        <v>395</v>
      </c>
      <c r="N81" s="2" t="s">
        <v>626</v>
      </c>
      <c r="O81" s="2" t="s">
        <v>627</v>
      </c>
    </row>
    <row r="82" spans="1:15" s="4" customFormat="1" ht="45" x14ac:dyDescent="0.25">
      <c r="A82" s="2" t="s">
        <v>628</v>
      </c>
      <c r="B82" s="2" t="s">
        <v>629</v>
      </c>
      <c r="C82" s="2" t="s">
        <v>511</v>
      </c>
      <c r="D82" s="2" t="s">
        <v>630</v>
      </c>
      <c r="E82" s="2" t="s">
        <v>59</v>
      </c>
      <c r="F82" s="2" t="s">
        <v>61</v>
      </c>
      <c r="G82" s="2" t="s">
        <v>62</v>
      </c>
      <c r="H82" s="2" t="s">
        <v>38</v>
      </c>
      <c r="I82" s="2" t="s">
        <v>631</v>
      </c>
      <c r="J82" s="2" t="s">
        <v>74</v>
      </c>
      <c r="K82" s="2" t="s">
        <v>38</v>
      </c>
      <c r="L82" s="2" t="s">
        <v>38</v>
      </c>
      <c r="M82" s="2" t="s">
        <v>130</v>
      </c>
      <c r="N82" s="2" t="s">
        <v>632</v>
      </c>
      <c r="O82" s="2" t="s">
        <v>633</v>
      </c>
    </row>
    <row r="83" spans="1:15" s="4" customFormat="1" ht="45" x14ac:dyDescent="0.25">
      <c r="A83" s="2" t="s">
        <v>634</v>
      </c>
      <c r="B83" s="2" t="s">
        <v>635</v>
      </c>
      <c r="C83" s="2" t="s">
        <v>570</v>
      </c>
      <c r="D83" s="2" t="s">
        <v>636</v>
      </c>
      <c r="E83" s="2" t="s">
        <v>637</v>
      </c>
      <c r="F83" s="2" t="s">
        <v>155</v>
      </c>
      <c r="G83" s="2" t="s">
        <v>272</v>
      </c>
      <c r="H83" s="2" t="s">
        <v>38</v>
      </c>
      <c r="I83" s="2" t="s">
        <v>638</v>
      </c>
      <c r="J83" s="2" t="s">
        <v>639</v>
      </c>
      <c r="K83" s="2" t="s">
        <v>640</v>
      </c>
      <c r="L83" s="2" t="s">
        <v>38</v>
      </c>
      <c r="M83" s="2" t="s">
        <v>38</v>
      </c>
      <c r="N83" s="2" t="s">
        <v>641</v>
      </c>
      <c r="O83" s="2" t="s">
        <v>641</v>
      </c>
    </row>
    <row r="84" spans="1:15" s="4" customFormat="1" ht="45" x14ac:dyDescent="0.25">
      <c r="A84" s="2" t="s">
        <v>642</v>
      </c>
      <c r="B84" s="2" t="s">
        <v>643</v>
      </c>
      <c r="C84" s="2" t="s">
        <v>570</v>
      </c>
      <c r="D84" s="2" t="s">
        <v>644</v>
      </c>
      <c r="E84" s="2" t="s">
        <v>645</v>
      </c>
      <c r="F84" s="2" t="s">
        <v>646</v>
      </c>
      <c r="G84" s="2" t="s">
        <v>38</v>
      </c>
      <c r="H84" s="2" t="s">
        <v>38</v>
      </c>
      <c r="I84" s="2" t="s">
        <v>647</v>
      </c>
      <c r="J84" s="2" t="s">
        <v>151</v>
      </c>
      <c r="K84" s="2" t="s">
        <v>38</v>
      </c>
      <c r="L84" s="2" t="s">
        <v>46</v>
      </c>
      <c r="M84" s="2" t="s">
        <v>648</v>
      </c>
      <c r="N84" s="2" t="s">
        <v>649</v>
      </c>
      <c r="O84" s="2" t="s">
        <v>649</v>
      </c>
    </row>
    <row r="85" spans="1:15" s="4" customFormat="1" ht="30" x14ac:dyDescent="0.25">
      <c r="A85" s="2" t="s">
        <v>296</v>
      </c>
      <c r="B85" s="2" t="s">
        <v>650</v>
      </c>
      <c r="C85" s="2" t="s">
        <v>511</v>
      </c>
      <c r="D85" s="2" t="s">
        <v>651</v>
      </c>
      <c r="E85" s="2" t="s">
        <v>652</v>
      </c>
      <c r="F85" s="2" t="s">
        <v>38</v>
      </c>
      <c r="G85" s="2" t="s">
        <v>38</v>
      </c>
      <c r="H85" s="2" t="s">
        <v>38</v>
      </c>
      <c r="I85" s="2" t="s">
        <v>653</v>
      </c>
      <c r="J85" s="2" t="s">
        <v>225</v>
      </c>
      <c r="K85" s="2" t="s">
        <v>654</v>
      </c>
      <c r="L85" s="2" t="s">
        <v>655</v>
      </c>
      <c r="M85" s="2" t="s">
        <v>38</v>
      </c>
      <c r="N85" s="2" t="s">
        <v>656</v>
      </c>
      <c r="O85" s="2" t="s">
        <v>656</v>
      </c>
    </row>
    <row r="86" spans="1:15" s="4" customFormat="1" ht="45" x14ac:dyDescent="0.25">
      <c r="A86" s="2" t="s">
        <v>657</v>
      </c>
      <c r="B86" s="2" t="s">
        <v>658</v>
      </c>
      <c r="C86" s="2" t="s">
        <v>511</v>
      </c>
      <c r="D86" s="2" t="s">
        <v>659</v>
      </c>
      <c r="E86" s="2" t="s">
        <v>596</v>
      </c>
      <c r="F86" s="2" t="s">
        <v>191</v>
      </c>
      <c r="G86" s="2" t="s">
        <v>597</v>
      </c>
      <c r="H86" s="2" t="s">
        <v>38</v>
      </c>
      <c r="I86" s="2" t="s">
        <v>660</v>
      </c>
      <c r="J86" s="2" t="s">
        <v>74</v>
      </c>
      <c r="K86" s="2" t="s">
        <v>46</v>
      </c>
      <c r="L86" s="2" t="s">
        <v>38</v>
      </c>
      <c r="M86" s="2" t="s">
        <v>38</v>
      </c>
      <c r="N86" s="2" t="s">
        <v>661</v>
      </c>
      <c r="O86" s="2" t="s">
        <v>662</v>
      </c>
    </row>
    <row r="87" spans="1:15" s="4" customFormat="1" ht="30" x14ac:dyDescent="0.25">
      <c r="A87" s="2" t="s">
        <v>663</v>
      </c>
      <c r="B87" s="2" t="s">
        <v>664</v>
      </c>
      <c r="C87" s="2" t="s">
        <v>520</v>
      </c>
      <c r="D87" s="2" t="s">
        <v>665</v>
      </c>
      <c r="E87" s="2" t="s">
        <v>666</v>
      </c>
      <c r="F87" s="2" t="s">
        <v>38</v>
      </c>
      <c r="G87" s="2" t="s">
        <v>38</v>
      </c>
      <c r="H87" s="2" t="s">
        <v>38</v>
      </c>
      <c r="I87" s="2" t="s">
        <v>667</v>
      </c>
      <c r="J87" s="2" t="s">
        <v>178</v>
      </c>
      <c r="K87" s="2" t="s">
        <v>31</v>
      </c>
      <c r="L87" s="2" t="s">
        <v>668</v>
      </c>
      <c r="M87" s="2" t="s">
        <v>41</v>
      </c>
      <c r="N87" s="2" t="s">
        <v>669</v>
      </c>
      <c r="O87" s="2" t="s">
        <v>669</v>
      </c>
    </row>
    <row r="88" spans="1:15" s="4" customFormat="1" ht="60" x14ac:dyDescent="0.25">
      <c r="A88" s="2" t="s">
        <v>670</v>
      </c>
      <c r="B88" s="2" t="s">
        <v>671</v>
      </c>
      <c r="C88" s="2" t="s">
        <v>511</v>
      </c>
      <c r="D88" s="2" t="s">
        <v>672</v>
      </c>
      <c r="E88" s="2" t="s">
        <v>302</v>
      </c>
      <c r="F88" s="2" t="s">
        <v>303</v>
      </c>
      <c r="G88" s="2" t="s">
        <v>304</v>
      </c>
      <c r="H88" s="2" t="s">
        <v>38</v>
      </c>
      <c r="I88" s="2" t="s">
        <v>673</v>
      </c>
      <c r="J88" s="2" t="s">
        <v>46</v>
      </c>
      <c r="K88" s="2" t="s">
        <v>38</v>
      </c>
      <c r="L88" s="2" t="s">
        <v>38</v>
      </c>
      <c r="M88" s="2" t="s">
        <v>395</v>
      </c>
      <c r="N88" s="2" t="s">
        <v>674</v>
      </c>
      <c r="O88" s="2" t="s">
        <v>675</v>
      </c>
    </row>
    <row r="89" spans="1:15" s="4" customFormat="1" ht="30" x14ac:dyDescent="0.25">
      <c r="A89" s="2" t="s">
        <v>676</v>
      </c>
      <c r="B89" s="2" t="s">
        <v>677</v>
      </c>
      <c r="C89" s="2" t="s">
        <v>511</v>
      </c>
      <c r="D89" s="2" t="s">
        <v>678</v>
      </c>
      <c r="E89" s="2" t="s">
        <v>549</v>
      </c>
      <c r="F89" s="2" t="s">
        <v>38</v>
      </c>
      <c r="G89" s="2" t="s">
        <v>38</v>
      </c>
      <c r="H89" s="2" t="s">
        <v>38</v>
      </c>
      <c r="I89" s="2" t="s">
        <v>550</v>
      </c>
      <c r="J89" s="2" t="s">
        <v>158</v>
      </c>
      <c r="K89" s="2" t="s">
        <v>679</v>
      </c>
      <c r="L89" s="2" t="s">
        <v>38</v>
      </c>
      <c r="M89" s="2" t="s">
        <v>38</v>
      </c>
      <c r="N89" s="2" t="s">
        <v>680</v>
      </c>
      <c r="O89" s="2" t="s">
        <v>681</v>
      </c>
    </row>
    <row r="90" spans="1:15" s="4" customFormat="1" ht="60" x14ac:dyDescent="0.25">
      <c r="A90" s="2" t="s">
        <v>682</v>
      </c>
      <c r="B90" s="2" t="s">
        <v>683</v>
      </c>
      <c r="C90" s="2" t="s">
        <v>511</v>
      </c>
      <c r="D90" s="2" t="s">
        <v>684</v>
      </c>
      <c r="E90" s="2" t="s">
        <v>685</v>
      </c>
      <c r="F90" s="2" t="s">
        <v>581</v>
      </c>
      <c r="G90" s="2" t="s">
        <v>38</v>
      </c>
      <c r="H90" s="2" t="s">
        <v>686</v>
      </c>
      <c r="I90" s="2" t="s">
        <v>38</v>
      </c>
      <c r="J90" s="2" t="s">
        <v>38</v>
      </c>
      <c r="K90" s="2" t="s">
        <v>38</v>
      </c>
      <c r="L90" s="2" t="s">
        <v>38</v>
      </c>
      <c r="M90" s="2" t="s">
        <v>687</v>
      </c>
      <c r="N90" s="2" t="s">
        <v>688</v>
      </c>
      <c r="O90" s="2" t="s">
        <v>689</v>
      </c>
    </row>
    <row r="91" spans="1:15" s="4" customFormat="1" ht="30" x14ac:dyDescent="0.25">
      <c r="A91" s="2" t="s">
        <v>690</v>
      </c>
      <c r="B91" s="2" t="s">
        <v>691</v>
      </c>
      <c r="C91" s="2" t="s">
        <v>528</v>
      </c>
      <c r="D91" s="2" t="s">
        <v>692</v>
      </c>
      <c r="E91" s="2" t="s">
        <v>693</v>
      </c>
      <c r="F91" s="2" t="s">
        <v>38</v>
      </c>
      <c r="G91" s="2" t="s">
        <v>38</v>
      </c>
      <c r="H91" s="2" t="s">
        <v>38</v>
      </c>
      <c r="I91" s="2" t="s">
        <v>694</v>
      </c>
      <c r="J91" s="2" t="s">
        <v>83</v>
      </c>
      <c r="K91" s="2" t="s">
        <v>38</v>
      </c>
      <c r="L91" s="2" t="s">
        <v>38</v>
      </c>
      <c r="M91" s="2" t="s">
        <v>38</v>
      </c>
      <c r="N91" s="2" t="s">
        <v>695</v>
      </c>
      <c r="O91" s="2" t="s">
        <v>696</v>
      </c>
    </row>
    <row r="92" spans="1:15" s="4" customFormat="1" ht="30" x14ac:dyDescent="0.25">
      <c r="A92" s="2" t="s">
        <v>697</v>
      </c>
      <c r="B92" s="2" t="s">
        <v>698</v>
      </c>
      <c r="C92" s="2" t="s">
        <v>476</v>
      </c>
      <c r="D92" s="2" t="s">
        <v>699</v>
      </c>
      <c r="E92" s="2" t="s">
        <v>700</v>
      </c>
      <c r="F92" s="2" t="s">
        <v>191</v>
      </c>
      <c r="G92" s="2" t="s">
        <v>199</v>
      </c>
      <c r="H92" s="2" t="s">
        <v>38</v>
      </c>
      <c r="I92" s="2" t="s">
        <v>701</v>
      </c>
      <c r="J92" s="2" t="s">
        <v>162</v>
      </c>
      <c r="K92" s="2" t="s">
        <v>38</v>
      </c>
      <c r="L92" s="2" t="s">
        <v>38</v>
      </c>
      <c r="M92" s="2" t="s">
        <v>38</v>
      </c>
      <c r="N92" s="2" t="s">
        <v>702</v>
      </c>
      <c r="O92" s="2" t="s">
        <v>702</v>
      </c>
    </row>
    <row r="93" spans="1:15" s="4" customFormat="1" ht="30" x14ac:dyDescent="0.25">
      <c r="A93" s="2" t="s">
        <v>703</v>
      </c>
      <c r="B93" s="2" t="s">
        <v>704</v>
      </c>
      <c r="C93" s="2" t="s">
        <v>511</v>
      </c>
      <c r="D93" s="2" t="s">
        <v>705</v>
      </c>
      <c r="E93" s="2" t="s">
        <v>87</v>
      </c>
      <c r="F93" s="2" t="s">
        <v>88</v>
      </c>
      <c r="G93" s="2" t="s">
        <v>89</v>
      </c>
      <c r="H93" s="2" t="s">
        <v>38</v>
      </c>
      <c r="I93" s="2" t="s">
        <v>706</v>
      </c>
      <c r="J93" s="2" t="s">
        <v>389</v>
      </c>
      <c r="K93" s="2" t="s">
        <v>38</v>
      </c>
      <c r="L93" s="2" t="s">
        <v>105</v>
      </c>
      <c r="M93" s="2" t="s">
        <v>38</v>
      </c>
      <c r="N93" s="2" t="s">
        <v>316</v>
      </c>
      <c r="O93" s="2" t="s">
        <v>316</v>
      </c>
    </row>
    <row r="94" spans="1:15" s="4" customFormat="1" ht="30" x14ac:dyDescent="0.25">
      <c r="A94" s="2" t="s">
        <v>707</v>
      </c>
      <c r="B94" s="2" t="s">
        <v>708</v>
      </c>
      <c r="C94" s="2" t="s">
        <v>511</v>
      </c>
      <c r="D94" s="2" t="s">
        <v>709</v>
      </c>
      <c r="E94" s="2" t="s">
        <v>710</v>
      </c>
      <c r="F94" s="2" t="s">
        <v>38</v>
      </c>
      <c r="G94" s="2" t="s">
        <v>38</v>
      </c>
      <c r="H94" s="2" t="s">
        <v>38</v>
      </c>
      <c r="I94" s="2" t="s">
        <v>711</v>
      </c>
      <c r="J94" s="2" t="s">
        <v>712</v>
      </c>
      <c r="K94" s="2" t="s">
        <v>206</v>
      </c>
      <c r="L94" s="2" t="s">
        <v>713</v>
      </c>
      <c r="M94" s="2" t="s">
        <v>38</v>
      </c>
      <c r="N94" s="2" t="s">
        <v>714</v>
      </c>
      <c r="O94" s="2" t="s">
        <v>714</v>
      </c>
    </row>
    <row r="95" spans="1:15" s="4" customFormat="1" ht="30" x14ac:dyDescent="0.25">
      <c r="A95" s="2" t="s">
        <v>715</v>
      </c>
      <c r="B95" s="2" t="s">
        <v>716</v>
      </c>
      <c r="C95" s="2" t="s">
        <v>511</v>
      </c>
      <c r="D95" s="2" t="s">
        <v>717</v>
      </c>
      <c r="E95" s="2" t="s">
        <v>198</v>
      </c>
      <c r="F95" s="2" t="s">
        <v>191</v>
      </c>
      <c r="G95" s="2" t="s">
        <v>199</v>
      </c>
      <c r="H95" s="2" t="s">
        <v>38</v>
      </c>
      <c r="I95" s="2" t="s">
        <v>718</v>
      </c>
      <c r="J95" s="2" t="s">
        <v>53</v>
      </c>
      <c r="K95" s="2" t="s">
        <v>46</v>
      </c>
      <c r="L95" s="2" t="s">
        <v>178</v>
      </c>
      <c r="M95" s="2" t="s">
        <v>524</v>
      </c>
      <c r="N95" s="2" t="s">
        <v>719</v>
      </c>
      <c r="O95" s="2" t="s">
        <v>719</v>
      </c>
    </row>
    <row r="96" spans="1:15" s="4" customFormat="1" ht="30" x14ac:dyDescent="0.25">
      <c r="A96" s="2" t="s">
        <v>720</v>
      </c>
      <c r="B96" s="2" t="s">
        <v>721</v>
      </c>
      <c r="C96" s="2" t="s">
        <v>476</v>
      </c>
      <c r="D96" s="2" t="s">
        <v>722</v>
      </c>
      <c r="E96" s="2" t="s">
        <v>87</v>
      </c>
      <c r="F96" s="2" t="s">
        <v>88</v>
      </c>
      <c r="G96" s="2" t="s">
        <v>89</v>
      </c>
      <c r="H96" s="2" t="s">
        <v>38</v>
      </c>
      <c r="I96" s="2" t="s">
        <v>723</v>
      </c>
      <c r="J96" s="2" t="s">
        <v>724</v>
      </c>
      <c r="K96" s="2" t="s">
        <v>460</v>
      </c>
      <c r="L96" s="2" t="s">
        <v>38</v>
      </c>
      <c r="M96" s="2" t="s">
        <v>92</v>
      </c>
      <c r="N96" s="2" t="s">
        <v>725</v>
      </c>
      <c r="O96" s="2" t="s">
        <v>726</v>
      </c>
    </row>
    <row r="97" spans="1:15" s="4" customFormat="1" ht="30" x14ac:dyDescent="0.25">
      <c r="A97" s="2" t="s">
        <v>727</v>
      </c>
      <c r="B97" s="2" t="s">
        <v>728</v>
      </c>
      <c r="C97" s="2" t="s">
        <v>520</v>
      </c>
      <c r="D97" s="2" t="s">
        <v>729</v>
      </c>
      <c r="E97" s="2" t="s">
        <v>99</v>
      </c>
      <c r="F97" s="2" t="s">
        <v>100</v>
      </c>
      <c r="G97" s="2" t="s">
        <v>101</v>
      </c>
      <c r="H97" s="2" t="s">
        <v>38</v>
      </c>
      <c r="I97" s="2" t="s">
        <v>63</v>
      </c>
      <c r="J97" s="2" t="s">
        <v>260</v>
      </c>
      <c r="K97" s="2" t="s">
        <v>38</v>
      </c>
      <c r="L97" s="2" t="s">
        <v>38</v>
      </c>
      <c r="M97" s="2" t="s">
        <v>103</v>
      </c>
      <c r="N97" s="2" t="s">
        <v>730</v>
      </c>
      <c r="O97" s="2" t="s">
        <v>730</v>
      </c>
    </row>
    <row r="98" spans="1:15" s="4" customFormat="1" ht="30" x14ac:dyDescent="0.25">
      <c r="A98" s="2" t="s">
        <v>731</v>
      </c>
      <c r="B98" s="2" t="s">
        <v>732</v>
      </c>
      <c r="C98" s="2" t="s">
        <v>520</v>
      </c>
      <c r="D98" s="2" t="s">
        <v>733</v>
      </c>
      <c r="E98" s="2" t="s">
        <v>734</v>
      </c>
      <c r="F98" s="2" t="s">
        <v>155</v>
      </c>
      <c r="G98" s="2" t="s">
        <v>272</v>
      </c>
      <c r="H98" s="2" t="s">
        <v>38</v>
      </c>
      <c r="I98" s="2" t="s">
        <v>735</v>
      </c>
      <c r="J98" s="2" t="s">
        <v>491</v>
      </c>
      <c r="K98" s="2" t="s">
        <v>38</v>
      </c>
      <c r="L98" s="2" t="s">
        <v>38</v>
      </c>
      <c r="M98" s="2" t="s">
        <v>159</v>
      </c>
      <c r="N98" s="2" t="s">
        <v>736</v>
      </c>
      <c r="O98" s="2" t="s">
        <v>737</v>
      </c>
    </row>
    <row r="99" spans="1:15" s="4" customFormat="1" ht="30" x14ac:dyDescent="0.25">
      <c r="A99" s="2" t="s">
        <v>738</v>
      </c>
      <c r="B99" s="2" t="s">
        <v>739</v>
      </c>
      <c r="C99" s="2" t="s">
        <v>476</v>
      </c>
      <c r="D99" s="2" t="s">
        <v>740</v>
      </c>
      <c r="E99" s="2" t="s">
        <v>741</v>
      </c>
      <c r="F99" s="2" t="s">
        <v>38</v>
      </c>
      <c r="G99" s="2" t="s">
        <v>38</v>
      </c>
      <c r="H99" s="2" t="s">
        <v>38</v>
      </c>
      <c r="I99" s="2" t="s">
        <v>742</v>
      </c>
      <c r="J99" s="2" t="s">
        <v>415</v>
      </c>
      <c r="K99" s="2" t="s">
        <v>206</v>
      </c>
      <c r="L99" s="2" t="s">
        <v>743</v>
      </c>
      <c r="M99" s="2" t="s">
        <v>38</v>
      </c>
      <c r="N99" s="2" t="s">
        <v>744</v>
      </c>
      <c r="O99" s="2" t="s">
        <v>744</v>
      </c>
    </row>
    <row r="100" spans="1:15" s="4" customFormat="1" ht="30" x14ac:dyDescent="0.25">
      <c r="A100" s="2" t="s">
        <v>745</v>
      </c>
      <c r="B100" s="2" t="s">
        <v>746</v>
      </c>
      <c r="C100" s="2" t="s">
        <v>511</v>
      </c>
      <c r="D100" s="2" t="s">
        <v>747</v>
      </c>
      <c r="E100" s="2" t="s">
        <v>165</v>
      </c>
      <c r="F100" s="2" t="s">
        <v>166</v>
      </c>
      <c r="G100" s="2" t="s">
        <v>167</v>
      </c>
      <c r="H100" s="2" t="s">
        <v>38</v>
      </c>
      <c r="I100" s="2" t="s">
        <v>365</v>
      </c>
      <c r="J100" s="2" t="s">
        <v>352</v>
      </c>
      <c r="K100" s="2" t="s">
        <v>38</v>
      </c>
      <c r="L100" s="2" t="s">
        <v>38</v>
      </c>
      <c r="M100" s="2" t="s">
        <v>169</v>
      </c>
      <c r="N100" s="2" t="s">
        <v>748</v>
      </c>
      <c r="O100" s="2" t="s">
        <v>748</v>
      </c>
    </row>
    <row r="101" spans="1:15" s="4" customFormat="1" ht="30" x14ac:dyDescent="0.25">
      <c r="A101" s="2" t="s">
        <v>749</v>
      </c>
      <c r="B101" s="2" t="s">
        <v>750</v>
      </c>
      <c r="C101" s="2" t="s">
        <v>511</v>
      </c>
      <c r="D101" s="2" t="s">
        <v>751</v>
      </c>
      <c r="E101" s="2" t="s">
        <v>637</v>
      </c>
      <c r="F101" s="2" t="s">
        <v>752</v>
      </c>
      <c r="G101" s="2" t="s">
        <v>272</v>
      </c>
      <c r="H101" s="2" t="s">
        <v>38</v>
      </c>
      <c r="I101" s="2" t="s">
        <v>753</v>
      </c>
      <c r="J101" s="2" t="s">
        <v>754</v>
      </c>
      <c r="K101" s="2" t="s">
        <v>38</v>
      </c>
      <c r="L101" s="2" t="s">
        <v>38</v>
      </c>
      <c r="M101" s="2" t="s">
        <v>159</v>
      </c>
      <c r="N101" s="2" t="s">
        <v>755</v>
      </c>
      <c r="O101" s="2" t="s">
        <v>755</v>
      </c>
    </row>
    <row r="102" spans="1:15" s="4" customFormat="1" ht="30" x14ac:dyDescent="0.25">
      <c r="A102" s="2" t="s">
        <v>756</v>
      </c>
      <c r="B102" s="2" t="s">
        <v>757</v>
      </c>
      <c r="C102" s="2" t="s">
        <v>511</v>
      </c>
      <c r="D102" s="2" t="s">
        <v>758</v>
      </c>
      <c r="E102" s="2" t="s">
        <v>759</v>
      </c>
      <c r="F102" s="2" t="s">
        <v>88</v>
      </c>
      <c r="G102" s="2" t="s">
        <v>38</v>
      </c>
      <c r="H102" s="2" t="s">
        <v>760</v>
      </c>
      <c r="I102" s="2" t="s">
        <v>761</v>
      </c>
      <c r="J102" s="2" t="s">
        <v>53</v>
      </c>
      <c r="K102" s="2" t="s">
        <v>38</v>
      </c>
      <c r="L102" s="2" t="s">
        <v>38</v>
      </c>
      <c r="M102" s="2" t="s">
        <v>92</v>
      </c>
      <c r="N102" s="2" t="s">
        <v>762</v>
      </c>
      <c r="O102" s="2" t="s">
        <v>762</v>
      </c>
    </row>
    <row r="103" spans="1:15" s="4" customFormat="1" ht="30" x14ac:dyDescent="0.25">
      <c r="A103" s="2" t="s">
        <v>763</v>
      </c>
      <c r="B103" s="2" t="s">
        <v>764</v>
      </c>
      <c r="C103" s="2" t="s">
        <v>511</v>
      </c>
      <c r="D103" s="2" t="s">
        <v>765</v>
      </c>
      <c r="E103" s="2" t="s">
        <v>766</v>
      </c>
      <c r="F103" s="2" t="s">
        <v>38</v>
      </c>
      <c r="G103" s="2" t="s">
        <v>767</v>
      </c>
      <c r="H103" s="2" t="s">
        <v>38</v>
      </c>
      <c r="I103" s="2" t="s">
        <v>768</v>
      </c>
      <c r="J103" s="2" t="s">
        <v>289</v>
      </c>
      <c r="K103" s="2" t="s">
        <v>38</v>
      </c>
      <c r="L103" s="2" t="s">
        <v>38</v>
      </c>
      <c r="M103" s="2" t="s">
        <v>38</v>
      </c>
      <c r="N103" s="2" t="s">
        <v>769</v>
      </c>
      <c r="O103" s="2" t="s">
        <v>770</v>
      </c>
    </row>
    <row r="104" spans="1:15" s="4" customFormat="1" ht="30" x14ac:dyDescent="0.25">
      <c r="A104" s="2" t="s">
        <v>771</v>
      </c>
      <c r="B104" s="2" t="s">
        <v>772</v>
      </c>
      <c r="C104" s="2" t="s">
        <v>570</v>
      </c>
      <c r="D104" s="2" t="s">
        <v>773</v>
      </c>
      <c r="E104" s="2" t="s">
        <v>774</v>
      </c>
      <c r="F104" s="2" t="s">
        <v>145</v>
      </c>
      <c r="G104" s="2" t="s">
        <v>775</v>
      </c>
      <c r="H104" s="2" t="s">
        <v>38</v>
      </c>
      <c r="I104" s="2" t="s">
        <v>723</v>
      </c>
      <c r="J104" s="2" t="s">
        <v>133</v>
      </c>
      <c r="K104" s="2" t="s">
        <v>38</v>
      </c>
      <c r="L104" s="2" t="s">
        <v>133</v>
      </c>
      <c r="M104" s="2" t="s">
        <v>648</v>
      </c>
      <c r="N104" s="2" t="s">
        <v>776</v>
      </c>
      <c r="O104" s="2" t="s">
        <v>777</v>
      </c>
    </row>
    <row r="105" spans="1:15" s="4" customFormat="1" ht="30" x14ac:dyDescent="0.25">
      <c r="A105" s="2" t="s">
        <v>778</v>
      </c>
      <c r="B105" s="2" t="s">
        <v>779</v>
      </c>
      <c r="C105" s="2" t="s">
        <v>511</v>
      </c>
      <c r="D105" s="2" t="s">
        <v>780</v>
      </c>
      <c r="E105" s="2" t="s">
        <v>781</v>
      </c>
      <c r="F105" s="2" t="s">
        <v>38</v>
      </c>
      <c r="G105" s="2" t="s">
        <v>38</v>
      </c>
      <c r="H105" s="2" t="s">
        <v>38</v>
      </c>
      <c r="I105" s="2" t="s">
        <v>782</v>
      </c>
      <c r="J105" s="2" t="s">
        <v>783</v>
      </c>
      <c r="K105" s="2" t="s">
        <v>38</v>
      </c>
      <c r="L105" s="2" t="s">
        <v>56</v>
      </c>
      <c r="M105" s="2" t="s">
        <v>38</v>
      </c>
      <c r="N105" s="2" t="s">
        <v>784</v>
      </c>
      <c r="O105" s="2" t="s">
        <v>784</v>
      </c>
    </row>
    <row r="106" spans="1:15" s="4" customFormat="1" ht="30" x14ac:dyDescent="0.25">
      <c r="A106" s="2" t="s">
        <v>785</v>
      </c>
      <c r="B106" s="2" t="s">
        <v>786</v>
      </c>
      <c r="C106" s="2" t="s">
        <v>570</v>
      </c>
      <c r="D106" s="2" t="s">
        <v>787</v>
      </c>
      <c r="E106" s="2" t="s">
        <v>788</v>
      </c>
      <c r="F106" s="2" t="s">
        <v>38</v>
      </c>
      <c r="G106" s="2" t="s">
        <v>38</v>
      </c>
      <c r="H106" s="2" t="s">
        <v>38</v>
      </c>
      <c r="I106" s="2" t="s">
        <v>789</v>
      </c>
      <c r="J106" s="2" t="s">
        <v>56</v>
      </c>
      <c r="K106" s="2" t="s">
        <v>206</v>
      </c>
      <c r="L106" s="2" t="s">
        <v>790</v>
      </c>
      <c r="M106" s="2" t="s">
        <v>38</v>
      </c>
      <c r="N106" s="2" t="s">
        <v>791</v>
      </c>
      <c r="O106" s="2" t="s">
        <v>791</v>
      </c>
    </row>
    <row r="107" spans="1:15" s="4" customFormat="1" ht="30" x14ac:dyDescent="0.25">
      <c r="A107" s="2" t="s">
        <v>792</v>
      </c>
      <c r="B107" s="2" t="s">
        <v>793</v>
      </c>
      <c r="C107" s="2" t="s">
        <v>528</v>
      </c>
      <c r="D107" s="2" t="s">
        <v>794</v>
      </c>
      <c r="E107" s="2" t="s">
        <v>734</v>
      </c>
      <c r="F107" s="2" t="s">
        <v>155</v>
      </c>
      <c r="G107" s="2" t="s">
        <v>272</v>
      </c>
      <c r="H107" s="2" t="s">
        <v>38</v>
      </c>
      <c r="I107" s="2" t="s">
        <v>795</v>
      </c>
      <c r="J107" s="2" t="s">
        <v>95</v>
      </c>
      <c r="K107" s="2" t="s">
        <v>460</v>
      </c>
      <c r="L107" s="2" t="s">
        <v>38</v>
      </c>
      <c r="M107" s="2" t="s">
        <v>159</v>
      </c>
      <c r="N107" s="2" t="s">
        <v>796</v>
      </c>
      <c r="O107" s="2" t="s">
        <v>797</v>
      </c>
    </row>
    <row r="108" spans="1:15" s="4" customFormat="1" ht="45" x14ac:dyDescent="0.25">
      <c r="A108" s="2" t="s">
        <v>798</v>
      </c>
      <c r="B108" s="2" t="s">
        <v>799</v>
      </c>
      <c r="C108" s="2" t="s">
        <v>528</v>
      </c>
      <c r="D108" s="2" t="s">
        <v>800</v>
      </c>
      <c r="E108" s="2" t="s">
        <v>801</v>
      </c>
      <c r="F108" s="2" t="s">
        <v>38</v>
      </c>
      <c r="G108" s="2" t="s">
        <v>38</v>
      </c>
      <c r="H108" s="2" t="s">
        <v>38</v>
      </c>
      <c r="I108" s="2" t="s">
        <v>802</v>
      </c>
      <c r="J108" s="2" t="s">
        <v>181</v>
      </c>
      <c r="K108" s="2" t="s">
        <v>803</v>
      </c>
      <c r="L108" s="2" t="s">
        <v>38</v>
      </c>
      <c r="M108" s="2" t="s">
        <v>38</v>
      </c>
      <c r="N108" s="2" t="s">
        <v>804</v>
      </c>
      <c r="O108" s="2" t="s">
        <v>804</v>
      </c>
    </row>
    <row r="109" spans="1:15" s="4" customFormat="1" ht="30" x14ac:dyDescent="0.25">
      <c r="A109" s="2" t="s">
        <v>613</v>
      </c>
      <c r="B109" s="2" t="s">
        <v>805</v>
      </c>
      <c r="C109" s="2" t="s">
        <v>511</v>
      </c>
      <c r="D109" s="2" t="s">
        <v>806</v>
      </c>
      <c r="E109" s="2" t="s">
        <v>807</v>
      </c>
      <c r="F109" s="2" t="s">
        <v>100</v>
      </c>
      <c r="G109" s="2" t="s">
        <v>38</v>
      </c>
      <c r="H109" s="2" t="s">
        <v>808</v>
      </c>
      <c r="I109" s="2" t="s">
        <v>809</v>
      </c>
      <c r="J109" s="2" t="s">
        <v>195</v>
      </c>
      <c r="K109" s="2" t="s">
        <v>38</v>
      </c>
      <c r="L109" s="2" t="s">
        <v>38</v>
      </c>
      <c r="M109" s="2" t="s">
        <v>38</v>
      </c>
      <c r="N109" s="2" t="s">
        <v>810</v>
      </c>
      <c r="O109" s="2" t="s">
        <v>810</v>
      </c>
    </row>
    <row r="110" spans="1:15" s="4" customFormat="1" ht="30" x14ac:dyDescent="0.25">
      <c r="A110" s="2" t="s">
        <v>811</v>
      </c>
      <c r="B110" s="2" t="s">
        <v>812</v>
      </c>
      <c r="C110" s="2" t="s">
        <v>528</v>
      </c>
      <c r="D110" s="2" t="s">
        <v>813</v>
      </c>
      <c r="E110" s="2" t="s">
        <v>87</v>
      </c>
      <c r="F110" s="2" t="s">
        <v>88</v>
      </c>
      <c r="G110" s="2" t="s">
        <v>89</v>
      </c>
      <c r="H110" s="2" t="s">
        <v>38</v>
      </c>
      <c r="I110" s="2" t="s">
        <v>90</v>
      </c>
      <c r="J110" s="2" t="s">
        <v>133</v>
      </c>
      <c r="K110" s="2" t="s">
        <v>38</v>
      </c>
      <c r="L110" s="2" t="s">
        <v>38</v>
      </c>
      <c r="M110" s="2" t="s">
        <v>92</v>
      </c>
      <c r="N110" s="2" t="s">
        <v>814</v>
      </c>
      <c r="O110" s="2" t="s">
        <v>814</v>
      </c>
    </row>
    <row r="111" spans="1:15" s="4" customFormat="1" ht="30" x14ac:dyDescent="0.25">
      <c r="A111" s="2" t="s">
        <v>815</v>
      </c>
      <c r="B111" s="2" t="s">
        <v>816</v>
      </c>
      <c r="C111" s="2" t="s">
        <v>528</v>
      </c>
      <c r="D111" s="2" t="s">
        <v>817</v>
      </c>
      <c r="E111" s="2" t="s">
        <v>818</v>
      </c>
      <c r="F111" s="2" t="s">
        <v>38</v>
      </c>
      <c r="G111" s="2" t="s">
        <v>38</v>
      </c>
      <c r="H111" s="2" t="s">
        <v>38</v>
      </c>
      <c r="I111" s="2" t="s">
        <v>819</v>
      </c>
      <c r="J111" s="2" t="s">
        <v>362</v>
      </c>
      <c r="K111" s="2" t="s">
        <v>38</v>
      </c>
      <c r="L111" s="2" t="s">
        <v>187</v>
      </c>
      <c r="M111" s="2" t="s">
        <v>38</v>
      </c>
      <c r="N111" s="2" t="s">
        <v>820</v>
      </c>
      <c r="O111" s="2" t="s">
        <v>820</v>
      </c>
    </row>
    <row r="112" spans="1:15" s="4" customFormat="1" ht="30" x14ac:dyDescent="0.25">
      <c r="A112" s="2" t="s">
        <v>821</v>
      </c>
      <c r="B112" s="2" t="s">
        <v>822</v>
      </c>
      <c r="C112" s="2" t="s">
        <v>528</v>
      </c>
      <c r="D112" s="2" t="s">
        <v>823</v>
      </c>
      <c r="E112" s="2" t="s">
        <v>824</v>
      </c>
      <c r="F112" s="2" t="s">
        <v>825</v>
      </c>
      <c r="G112" s="2" t="s">
        <v>38</v>
      </c>
      <c r="H112" s="2" t="s">
        <v>38</v>
      </c>
      <c r="I112" s="2" t="s">
        <v>826</v>
      </c>
      <c r="J112" s="2" t="s">
        <v>827</v>
      </c>
      <c r="K112" s="2" t="s">
        <v>38</v>
      </c>
      <c r="L112" s="2" t="s">
        <v>38</v>
      </c>
      <c r="M112" s="2" t="s">
        <v>159</v>
      </c>
      <c r="N112" s="2" t="s">
        <v>828</v>
      </c>
      <c r="O112" s="2" t="s">
        <v>829</v>
      </c>
    </row>
    <row r="113" spans="1:15" s="4" customFormat="1" ht="30" x14ac:dyDescent="0.25">
      <c r="A113" s="2" t="s">
        <v>830</v>
      </c>
      <c r="B113" s="2" t="s">
        <v>831</v>
      </c>
      <c r="C113" s="2" t="s">
        <v>528</v>
      </c>
      <c r="D113" s="2" t="s">
        <v>832</v>
      </c>
      <c r="E113" s="2" t="s">
        <v>833</v>
      </c>
      <c r="F113" s="2" t="s">
        <v>175</v>
      </c>
      <c r="G113" s="2" t="s">
        <v>834</v>
      </c>
      <c r="H113" s="2" t="s">
        <v>38</v>
      </c>
      <c r="I113" s="2" t="s">
        <v>835</v>
      </c>
      <c r="J113" s="2" t="s">
        <v>836</v>
      </c>
      <c r="K113" s="2" t="s">
        <v>837</v>
      </c>
      <c r="L113" s="2" t="s">
        <v>38</v>
      </c>
      <c r="M113" s="2" t="s">
        <v>43</v>
      </c>
      <c r="N113" s="2" t="s">
        <v>838</v>
      </c>
      <c r="O113" s="2" t="s">
        <v>838</v>
      </c>
    </row>
    <row r="114" spans="1:15" s="4" customFormat="1" ht="30" x14ac:dyDescent="0.25">
      <c r="A114" s="2" t="s">
        <v>839</v>
      </c>
      <c r="B114" s="2" t="s">
        <v>840</v>
      </c>
      <c r="C114" s="2" t="s">
        <v>528</v>
      </c>
      <c r="D114" s="2" t="s">
        <v>841</v>
      </c>
      <c r="E114" s="2" t="s">
        <v>292</v>
      </c>
      <c r="F114" s="2" t="s">
        <v>293</v>
      </c>
      <c r="G114" s="2" t="s">
        <v>294</v>
      </c>
      <c r="H114" s="2" t="s">
        <v>38</v>
      </c>
      <c r="I114" s="2" t="s">
        <v>842</v>
      </c>
      <c r="J114" s="2" t="s">
        <v>46</v>
      </c>
      <c r="K114" s="2" t="s">
        <v>38</v>
      </c>
      <c r="L114" s="2" t="s">
        <v>38</v>
      </c>
      <c r="M114" s="2" t="s">
        <v>297</v>
      </c>
      <c r="N114" s="2" t="s">
        <v>843</v>
      </c>
      <c r="O114" s="2" t="s">
        <v>843</v>
      </c>
    </row>
    <row r="115" spans="1:15" s="4" customFormat="1" ht="30" x14ac:dyDescent="0.25">
      <c r="A115" s="2" t="s">
        <v>844</v>
      </c>
      <c r="B115" s="2" t="s">
        <v>845</v>
      </c>
      <c r="C115" s="2" t="s">
        <v>570</v>
      </c>
      <c r="D115" s="2" t="s">
        <v>846</v>
      </c>
      <c r="E115" s="2" t="s">
        <v>198</v>
      </c>
      <c r="F115" s="2" t="s">
        <v>191</v>
      </c>
      <c r="G115" s="2" t="s">
        <v>199</v>
      </c>
      <c r="H115" s="2" t="s">
        <v>38</v>
      </c>
      <c r="I115" s="2" t="s">
        <v>847</v>
      </c>
      <c r="J115" s="2" t="s">
        <v>309</v>
      </c>
      <c r="K115" s="2" t="s">
        <v>38</v>
      </c>
      <c r="L115" s="2" t="s">
        <v>38</v>
      </c>
      <c r="M115" s="2" t="s">
        <v>43</v>
      </c>
      <c r="N115" s="2" t="s">
        <v>848</v>
      </c>
      <c r="O115" s="2" t="s">
        <v>848</v>
      </c>
    </row>
    <row r="116" spans="1:15" s="4" customFormat="1" ht="45" x14ac:dyDescent="0.25">
      <c r="A116" s="2" t="s">
        <v>849</v>
      </c>
      <c r="B116" s="2" t="s">
        <v>850</v>
      </c>
      <c r="C116" s="2" t="s">
        <v>528</v>
      </c>
      <c r="D116" s="2" t="s">
        <v>851</v>
      </c>
      <c r="E116" s="2" t="s">
        <v>340</v>
      </c>
      <c r="F116" s="2" t="s">
        <v>303</v>
      </c>
      <c r="G116" s="2" t="s">
        <v>341</v>
      </c>
      <c r="H116" s="2" t="s">
        <v>852</v>
      </c>
      <c r="I116" s="2" t="s">
        <v>853</v>
      </c>
      <c r="J116" s="2" t="s">
        <v>38</v>
      </c>
      <c r="K116" s="2" t="s">
        <v>38</v>
      </c>
      <c r="L116" s="2" t="s">
        <v>38</v>
      </c>
      <c r="M116" s="2" t="s">
        <v>395</v>
      </c>
      <c r="N116" s="2" t="s">
        <v>854</v>
      </c>
      <c r="O116" s="2" t="s">
        <v>854</v>
      </c>
    </row>
    <row r="117" spans="1:15" s="4" customFormat="1" ht="45" x14ac:dyDescent="0.25">
      <c r="A117" s="2" t="s">
        <v>855</v>
      </c>
      <c r="B117" s="2" t="s">
        <v>856</v>
      </c>
      <c r="C117" s="2" t="s">
        <v>570</v>
      </c>
      <c r="D117" s="2" t="s">
        <v>857</v>
      </c>
      <c r="E117" s="2" t="s">
        <v>858</v>
      </c>
      <c r="F117" s="2" t="s">
        <v>38</v>
      </c>
      <c r="G117" s="2" t="s">
        <v>38</v>
      </c>
      <c r="H117" s="2" t="s">
        <v>38</v>
      </c>
      <c r="I117" s="2" t="s">
        <v>859</v>
      </c>
      <c r="J117" s="2" t="s">
        <v>350</v>
      </c>
      <c r="K117" s="2" t="s">
        <v>38</v>
      </c>
      <c r="L117" s="2" t="s">
        <v>860</v>
      </c>
      <c r="M117" s="2" t="s">
        <v>43</v>
      </c>
      <c r="N117" s="2" t="s">
        <v>861</v>
      </c>
      <c r="O117" s="2" t="s">
        <v>861</v>
      </c>
    </row>
    <row r="118" spans="1:15" s="4" customFormat="1" ht="30" x14ac:dyDescent="0.25">
      <c r="A118" s="2" t="s">
        <v>862</v>
      </c>
      <c r="B118" s="2" t="s">
        <v>863</v>
      </c>
      <c r="C118" s="2" t="s">
        <v>528</v>
      </c>
      <c r="D118" s="2" t="s">
        <v>864</v>
      </c>
      <c r="E118" s="2" t="s">
        <v>865</v>
      </c>
      <c r="F118" s="2" t="s">
        <v>38</v>
      </c>
      <c r="G118" s="2" t="s">
        <v>38</v>
      </c>
      <c r="H118" s="2" t="s">
        <v>38</v>
      </c>
      <c r="I118" s="2" t="s">
        <v>866</v>
      </c>
      <c r="J118" s="2" t="s">
        <v>187</v>
      </c>
      <c r="K118" s="2" t="s">
        <v>38</v>
      </c>
      <c r="L118" s="2" t="s">
        <v>38</v>
      </c>
      <c r="M118" s="2" t="s">
        <v>43</v>
      </c>
      <c r="N118" s="2" t="s">
        <v>867</v>
      </c>
      <c r="O118" s="2" t="s">
        <v>868</v>
      </c>
    </row>
    <row r="119" spans="1:15" s="4" customFormat="1" ht="30" x14ac:dyDescent="0.25">
      <c r="A119" s="2" t="s">
        <v>869</v>
      </c>
      <c r="B119" s="2" t="s">
        <v>870</v>
      </c>
      <c r="C119" s="2" t="s">
        <v>528</v>
      </c>
      <c r="D119" s="2" t="s">
        <v>871</v>
      </c>
      <c r="E119" s="2" t="s">
        <v>77</v>
      </c>
      <c r="F119" s="2" t="s">
        <v>38</v>
      </c>
      <c r="G119" s="2" t="s">
        <v>38</v>
      </c>
      <c r="H119" s="2" t="s">
        <v>38</v>
      </c>
      <c r="I119" s="2" t="s">
        <v>872</v>
      </c>
      <c r="J119" s="2" t="s">
        <v>31</v>
      </c>
      <c r="K119" s="2" t="s">
        <v>38</v>
      </c>
      <c r="L119" s="2" t="s">
        <v>38</v>
      </c>
      <c r="M119" s="2" t="s">
        <v>43</v>
      </c>
      <c r="N119" s="2" t="s">
        <v>873</v>
      </c>
      <c r="O119" s="2" t="s">
        <v>873</v>
      </c>
    </row>
    <row r="120" spans="1:15" s="4" customFormat="1" ht="30" x14ac:dyDescent="0.25">
      <c r="A120" s="2" t="s">
        <v>874</v>
      </c>
      <c r="B120" s="2" t="s">
        <v>875</v>
      </c>
      <c r="C120" s="2" t="s">
        <v>528</v>
      </c>
      <c r="D120" s="2" t="s">
        <v>876</v>
      </c>
      <c r="E120" s="2" t="s">
        <v>59</v>
      </c>
      <c r="F120" s="2" t="s">
        <v>61</v>
      </c>
      <c r="G120" s="2" t="s">
        <v>62</v>
      </c>
      <c r="H120" s="2" t="s">
        <v>38</v>
      </c>
      <c r="I120" s="2" t="s">
        <v>877</v>
      </c>
      <c r="J120" s="2" t="s">
        <v>225</v>
      </c>
      <c r="K120" s="2" t="s">
        <v>38</v>
      </c>
      <c r="L120" s="2" t="s">
        <v>38</v>
      </c>
      <c r="M120" s="2" t="s">
        <v>130</v>
      </c>
      <c r="N120" s="2" t="s">
        <v>878</v>
      </c>
      <c r="O120" s="2" t="s">
        <v>879</v>
      </c>
    </row>
    <row r="121" spans="1:15" s="4" customFormat="1" ht="30" x14ac:dyDescent="0.25">
      <c r="A121" s="2" t="s">
        <v>880</v>
      </c>
      <c r="B121" s="2" t="s">
        <v>881</v>
      </c>
      <c r="C121" s="2" t="s">
        <v>528</v>
      </c>
      <c r="D121" s="2" t="s">
        <v>882</v>
      </c>
      <c r="E121" s="2" t="s">
        <v>883</v>
      </c>
      <c r="F121" s="2" t="s">
        <v>38</v>
      </c>
      <c r="G121" s="2" t="s">
        <v>38</v>
      </c>
      <c r="H121" s="2" t="s">
        <v>38</v>
      </c>
      <c r="I121" s="2" t="s">
        <v>884</v>
      </c>
      <c r="J121" s="2" t="s">
        <v>64</v>
      </c>
      <c r="K121" s="2" t="s">
        <v>38</v>
      </c>
      <c r="L121" s="2" t="s">
        <v>38</v>
      </c>
      <c r="M121" s="2" t="s">
        <v>43</v>
      </c>
      <c r="N121" s="2" t="s">
        <v>885</v>
      </c>
      <c r="O121" s="2" t="s">
        <v>885</v>
      </c>
    </row>
    <row r="122" spans="1:15" s="4" customFormat="1" ht="45" x14ac:dyDescent="0.25">
      <c r="A122" s="2" t="s">
        <v>886</v>
      </c>
      <c r="B122" s="2" t="s">
        <v>887</v>
      </c>
      <c r="C122" s="2" t="s">
        <v>528</v>
      </c>
      <c r="D122" s="2" t="s">
        <v>888</v>
      </c>
      <c r="E122" s="2" t="s">
        <v>889</v>
      </c>
      <c r="F122" s="2" t="s">
        <v>38</v>
      </c>
      <c r="G122" s="2" t="s">
        <v>890</v>
      </c>
      <c r="H122" s="2" t="s">
        <v>38</v>
      </c>
      <c r="I122" s="2" t="s">
        <v>891</v>
      </c>
      <c r="J122" s="2" t="s">
        <v>403</v>
      </c>
      <c r="K122" s="2" t="s">
        <v>38</v>
      </c>
      <c r="L122" s="2" t="s">
        <v>38</v>
      </c>
      <c r="M122" s="2" t="s">
        <v>892</v>
      </c>
      <c r="N122" s="2" t="s">
        <v>893</v>
      </c>
      <c r="O122" s="2" t="s">
        <v>894</v>
      </c>
    </row>
    <row r="123" spans="1:15" s="4" customFormat="1" ht="30" x14ac:dyDescent="0.25">
      <c r="A123" s="2" t="s">
        <v>895</v>
      </c>
      <c r="B123" s="2" t="s">
        <v>896</v>
      </c>
      <c r="C123" s="2" t="s">
        <v>528</v>
      </c>
      <c r="D123" s="2" t="s">
        <v>897</v>
      </c>
      <c r="E123" s="2" t="s">
        <v>898</v>
      </c>
      <c r="F123" s="2" t="s">
        <v>38</v>
      </c>
      <c r="G123" s="2" t="s">
        <v>38</v>
      </c>
      <c r="H123" s="2" t="s">
        <v>38</v>
      </c>
      <c r="I123" s="2" t="s">
        <v>899</v>
      </c>
      <c r="J123" s="2" t="s">
        <v>830</v>
      </c>
      <c r="K123" s="2" t="s">
        <v>38</v>
      </c>
      <c r="L123" s="2" t="s">
        <v>900</v>
      </c>
      <c r="M123" s="2" t="s">
        <v>43</v>
      </c>
      <c r="N123" s="2" t="s">
        <v>901</v>
      </c>
      <c r="O123" s="2" t="s">
        <v>902</v>
      </c>
    </row>
    <row r="124" spans="1:15" s="4" customFormat="1" ht="45" x14ac:dyDescent="0.25">
      <c r="A124" s="2" t="s">
        <v>903</v>
      </c>
      <c r="B124" s="2" t="s">
        <v>904</v>
      </c>
      <c r="C124" s="2" t="s">
        <v>528</v>
      </c>
      <c r="D124" s="2" t="s">
        <v>905</v>
      </c>
      <c r="E124" s="2" t="s">
        <v>248</v>
      </c>
      <c r="F124" s="2" t="s">
        <v>38</v>
      </c>
      <c r="G124" s="2" t="s">
        <v>249</v>
      </c>
      <c r="H124" s="2" t="s">
        <v>38</v>
      </c>
      <c r="I124" s="2" t="s">
        <v>906</v>
      </c>
      <c r="J124" s="2" t="s">
        <v>74</v>
      </c>
      <c r="K124" s="2" t="s">
        <v>38</v>
      </c>
      <c r="L124" s="2" t="s">
        <v>38</v>
      </c>
      <c r="M124" s="2" t="s">
        <v>251</v>
      </c>
      <c r="N124" s="2" t="s">
        <v>907</v>
      </c>
      <c r="O124" s="2" t="s">
        <v>908</v>
      </c>
    </row>
    <row r="125" spans="1:15" s="4" customFormat="1" ht="30" x14ac:dyDescent="0.25">
      <c r="A125" s="2" t="s">
        <v>909</v>
      </c>
      <c r="B125" s="2" t="s">
        <v>910</v>
      </c>
      <c r="C125" s="2" t="s">
        <v>528</v>
      </c>
      <c r="D125" s="2" t="s">
        <v>911</v>
      </c>
      <c r="E125" s="2" t="s">
        <v>198</v>
      </c>
      <c r="F125" s="2" t="s">
        <v>912</v>
      </c>
      <c r="G125" s="2" t="s">
        <v>199</v>
      </c>
      <c r="H125" s="2" t="s">
        <v>38</v>
      </c>
      <c r="I125" s="2" t="s">
        <v>228</v>
      </c>
      <c r="J125" s="2" t="s">
        <v>749</v>
      </c>
      <c r="K125" s="2" t="s">
        <v>38</v>
      </c>
      <c r="L125" s="2" t="s">
        <v>38</v>
      </c>
      <c r="M125" s="2" t="s">
        <v>524</v>
      </c>
      <c r="N125" s="2" t="s">
        <v>913</v>
      </c>
      <c r="O125" s="2" t="s">
        <v>913</v>
      </c>
    </row>
    <row r="126" spans="1:15" s="4" customFormat="1" ht="30" x14ac:dyDescent="0.25">
      <c r="A126" s="2" t="s">
        <v>914</v>
      </c>
      <c r="B126" s="2" t="s">
        <v>915</v>
      </c>
      <c r="C126" s="2" t="s">
        <v>528</v>
      </c>
      <c r="D126" s="2" t="s">
        <v>916</v>
      </c>
      <c r="E126" s="2" t="s">
        <v>637</v>
      </c>
      <c r="F126" s="2" t="s">
        <v>155</v>
      </c>
      <c r="G126" s="2" t="s">
        <v>272</v>
      </c>
      <c r="H126" s="2" t="s">
        <v>38</v>
      </c>
      <c r="I126" s="2" t="s">
        <v>753</v>
      </c>
      <c r="J126" s="2" t="s">
        <v>917</v>
      </c>
      <c r="K126" s="2" t="s">
        <v>38</v>
      </c>
      <c r="L126" s="2" t="s">
        <v>38</v>
      </c>
      <c r="M126" s="2" t="s">
        <v>159</v>
      </c>
      <c r="N126" s="2" t="s">
        <v>918</v>
      </c>
      <c r="O126" s="2" t="s">
        <v>918</v>
      </c>
    </row>
    <row r="127" spans="1:15" s="4" customFormat="1" ht="45" x14ac:dyDescent="0.25">
      <c r="A127" s="2" t="s">
        <v>619</v>
      </c>
      <c r="B127" s="2" t="s">
        <v>919</v>
      </c>
      <c r="C127" s="2" t="s">
        <v>528</v>
      </c>
      <c r="D127" s="2" t="s">
        <v>920</v>
      </c>
      <c r="E127" s="2" t="s">
        <v>921</v>
      </c>
      <c r="F127" s="2" t="s">
        <v>38</v>
      </c>
      <c r="G127" s="2" t="s">
        <v>922</v>
      </c>
      <c r="H127" s="2" t="s">
        <v>38</v>
      </c>
      <c r="I127" s="2" t="s">
        <v>923</v>
      </c>
      <c r="J127" s="2" t="s">
        <v>122</v>
      </c>
      <c r="K127" s="2" t="s">
        <v>460</v>
      </c>
      <c r="L127" s="2" t="s">
        <v>38</v>
      </c>
      <c r="M127" s="2" t="s">
        <v>43</v>
      </c>
      <c r="N127" s="2" t="s">
        <v>924</v>
      </c>
      <c r="O127" s="2" t="s">
        <v>924</v>
      </c>
    </row>
    <row r="128" spans="1:15" s="4" customFormat="1" x14ac:dyDescent="0.25"/>
  </sheetData>
  <mergeCells count="1">
    <mergeCell ref="P1:T1"/>
  </mergeCells>
  <phoneticPr fontId="0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"/>
  <sheetViews>
    <sheetView workbookViewId="0">
      <selection activeCell="C12" sqref="C12"/>
    </sheetView>
  </sheetViews>
  <sheetFormatPr defaultRowHeight="15" outlineLevelCol="1" x14ac:dyDescent="0.25"/>
  <cols>
    <col min="4" max="4" width="12.5703125" customWidth="1"/>
    <col min="5" max="5" width="30.28515625" customWidth="1"/>
    <col min="6" max="16" width="0" hidden="1" customWidth="1" outlineLevel="1"/>
    <col min="17" max="17" width="9.140625" collapsed="1"/>
  </cols>
  <sheetData>
    <row r="2" spans="1:16" ht="15.75" thickBot="1" x14ac:dyDescent="0.3"/>
    <row r="3" spans="1:16" s="4" customFormat="1" ht="33" customHeight="1" x14ac:dyDescent="0.25">
      <c r="A3" s="43" t="s">
        <v>948</v>
      </c>
      <c r="B3" s="44" t="s">
        <v>933</v>
      </c>
      <c r="C3" s="44" t="s">
        <v>934</v>
      </c>
      <c r="D3" s="44" t="s">
        <v>935</v>
      </c>
      <c r="E3" s="44" t="s">
        <v>936</v>
      </c>
      <c r="F3" s="44" t="s">
        <v>937</v>
      </c>
      <c r="G3" s="44" t="s">
        <v>938</v>
      </c>
      <c r="H3" s="44" t="s">
        <v>939</v>
      </c>
      <c r="I3" s="44" t="s">
        <v>947</v>
      </c>
      <c r="J3" s="44" t="s">
        <v>940</v>
      </c>
      <c r="K3" s="44" t="s">
        <v>941</v>
      </c>
      <c r="L3" s="44" t="s">
        <v>942</v>
      </c>
      <c r="M3" s="44" t="s">
        <v>943</v>
      </c>
      <c r="N3" s="44" t="s">
        <v>944</v>
      </c>
      <c r="O3" s="44" t="s">
        <v>945</v>
      </c>
      <c r="P3" s="45" t="s">
        <v>946</v>
      </c>
    </row>
    <row r="4" spans="1:16" s="4" customFormat="1" ht="57" customHeight="1" x14ac:dyDescent="0.25">
      <c r="A4" s="14">
        <v>1</v>
      </c>
      <c r="B4" s="5" t="s">
        <v>577</v>
      </c>
      <c r="C4" s="5" t="s">
        <v>578</v>
      </c>
      <c r="D4" s="5" t="s">
        <v>528</v>
      </c>
      <c r="E4" s="5" t="s">
        <v>579</v>
      </c>
      <c r="F4" s="5" t="s">
        <v>580</v>
      </c>
      <c r="G4" s="5" t="s">
        <v>581</v>
      </c>
      <c r="H4" s="5" t="s">
        <v>38</v>
      </c>
      <c r="I4" s="5" t="s">
        <v>582</v>
      </c>
      <c r="J4" s="5" t="s">
        <v>38</v>
      </c>
      <c r="K4" s="5" t="s">
        <v>554</v>
      </c>
      <c r="L4" s="5" t="s">
        <v>38</v>
      </c>
      <c r="M4" s="5" t="s">
        <v>38</v>
      </c>
      <c r="N4" s="5" t="s">
        <v>583</v>
      </c>
      <c r="O4" s="5" t="s">
        <v>584</v>
      </c>
      <c r="P4" s="6" t="s">
        <v>585</v>
      </c>
    </row>
    <row r="5" spans="1:16" s="4" customFormat="1" ht="81" customHeight="1" thickBot="1" x14ac:dyDescent="0.3">
      <c r="A5" s="15">
        <v>2</v>
      </c>
      <c r="B5" s="7" t="s">
        <v>682</v>
      </c>
      <c r="C5" s="7" t="s">
        <v>683</v>
      </c>
      <c r="D5" s="7" t="s">
        <v>511</v>
      </c>
      <c r="E5" s="7" t="s">
        <v>684</v>
      </c>
      <c r="F5" s="7" t="s">
        <v>685</v>
      </c>
      <c r="G5" s="7" t="s">
        <v>581</v>
      </c>
      <c r="H5" s="7" t="s">
        <v>38</v>
      </c>
      <c r="I5" s="7" t="s">
        <v>686</v>
      </c>
      <c r="J5" s="7" t="s">
        <v>38</v>
      </c>
      <c r="K5" s="7" t="s">
        <v>38</v>
      </c>
      <c r="L5" s="7" t="s">
        <v>38</v>
      </c>
      <c r="M5" s="7" t="s">
        <v>38</v>
      </c>
      <c r="N5" s="7" t="s">
        <v>687</v>
      </c>
      <c r="O5" s="7" t="s">
        <v>688</v>
      </c>
      <c r="P5" s="8" t="s">
        <v>689</v>
      </c>
    </row>
  </sheetData>
  <phoneticPr fontId="2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3"/>
  <sheetViews>
    <sheetView workbookViewId="0">
      <selection activeCell="C22" sqref="C22"/>
    </sheetView>
  </sheetViews>
  <sheetFormatPr defaultRowHeight="15" outlineLevelCol="1" x14ac:dyDescent="0.25"/>
  <cols>
    <col min="1" max="1" width="9.140625" style="1"/>
    <col min="2" max="2" width="6" customWidth="1"/>
    <col min="3" max="3" width="27.28515625" customWidth="1"/>
    <col min="4" max="4" width="12.5703125" customWidth="1"/>
    <col min="5" max="5" width="37.28515625" customWidth="1"/>
    <col min="6" max="16" width="0" hidden="1" customWidth="1" outlineLevel="1"/>
    <col min="17" max="17" width="9.140625" collapsed="1"/>
  </cols>
  <sheetData>
    <row r="2" spans="1:16" ht="15.75" thickBot="1" x14ac:dyDescent="0.3"/>
    <row r="3" spans="1:16" s="4" customFormat="1" ht="14.25" customHeight="1" x14ac:dyDescent="0.25">
      <c r="A3" s="53" t="s">
        <v>948</v>
      </c>
      <c r="B3" s="48" t="s">
        <v>933</v>
      </c>
      <c r="C3" s="48" t="s">
        <v>934</v>
      </c>
      <c r="D3" s="48" t="s">
        <v>935</v>
      </c>
      <c r="E3" s="48" t="s">
        <v>936</v>
      </c>
      <c r="F3" s="48" t="s">
        <v>937</v>
      </c>
      <c r="G3" s="48" t="s">
        <v>938</v>
      </c>
      <c r="H3" s="48" t="s">
        <v>939</v>
      </c>
      <c r="I3" s="48" t="s">
        <v>947</v>
      </c>
      <c r="J3" s="48" t="s">
        <v>940</v>
      </c>
      <c r="K3" s="48" t="s">
        <v>941</v>
      </c>
      <c r="L3" s="48" t="s">
        <v>942</v>
      </c>
      <c r="M3" s="48" t="s">
        <v>943</v>
      </c>
      <c r="N3" s="48" t="s">
        <v>944</v>
      </c>
      <c r="O3" s="48" t="s">
        <v>945</v>
      </c>
      <c r="P3" s="49" t="s">
        <v>946</v>
      </c>
    </row>
    <row r="4" spans="1:16" s="4" customFormat="1" ht="14.25" customHeight="1" x14ac:dyDescent="0.25">
      <c r="A4" s="34">
        <v>1</v>
      </c>
      <c r="B4" s="5" t="s">
        <v>187</v>
      </c>
      <c r="C4" s="5" t="s">
        <v>188</v>
      </c>
      <c r="D4" s="5" t="s">
        <v>33</v>
      </c>
      <c r="E4" s="5" t="s">
        <v>189</v>
      </c>
      <c r="F4" s="5" t="s">
        <v>190</v>
      </c>
      <c r="G4" s="5" t="s">
        <v>191</v>
      </c>
      <c r="H4" s="5" t="s">
        <v>38</v>
      </c>
      <c r="I4" s="5" t="s">
        <v>192</v>
      </c>
      <c r="J4" s="5" t="s">
        <v>38</v>
      </c>
      <c r="K4" s="5" t="s">
        <v>46</v>
      </c>
      <c r="L4" s="5" t="s">
        <v>38</v>
      </c>
      <c r="M4" s="5" t="s">
        <v>38</v>
      </c>
      <c r="N4" s="5" t="s">
        <v>43</v>
      </c>
      <c r="O4" s="5" t="s">
        <v>193</v>
      </c>
      <c r="P4" s="6" t="s">
        <v>194</v>
      </c>
    </row>
    <row r="5" spans="1:16" s="4" customFormat="1" ht="14.25" customHeight="1" x14ac:dyDescent="0.25">
      <c r="A5" s="34">
        <v>2</v>
      </c>
      <c r="B5" s="5" t="s">
        <v>195</v>
      </c>
      <c r="C5" s="5" t="s">
        <v>196</v>
      </c>
      <c r="D5" s="5" t="s">
        <v>33</v>
      </c>
      <c r="E5" s="5" t="s">
        <v>197</v>
      </c>
      <c r="F5" s="5" t="s">
        <v>198</v>
      </c>
      <c r="G5" s="5" t="s">
        <v>191</v>
      </c>
      <c r="H5" s="5" t="s">
        <v>199</v>
      </c>
      <c r="I5" s="5" t="s">
        <v>38</v>
      </c>
      <c r="J5" s="5" t="s">
        <v>200</v>
      </c>
      <c r="K5" s="5" t="s">
        <v>151</v>
      </c>
      <c r="L5" s="5" t="s">
        <v>38</v>
      </c>
      <c r="M5" s="5" t="s">
        <v>38</v>
      </c>
      <c r="N5" s="5" t="s">
        <v>43</v>
      </c>
      <c r="O5" s="5" t="s">
        <v>201</v>
      </c>
      <c r="P5" s="6" t="s">
        <v>202</v>
      </c>
    </row>
    <row r="6" spans="1:16" s="4" customFormat="1" ht="14.25" customHeight="1" x14ac:dyDescent="0.25">
      <c r="A6" s="34">
        <v>3</v>
      </c>
      <c r="B6" s="5" t="s">
        <v>225</v>
      </c>
      <c r="C6" s="5" t="s">
        <v>226</v>
      </c>
      <c r="D6" s="5" t="s">
        <v>33</v>
      </c>
      <c r="E6" s="5" t="s">
        <v>227</v>
      </c>
      <c r="F6" s="5" t="s">
        <v>198</v>
      </c>
      <c r="G6" s="5" t="s">
        <v>191</v>
      </c>
      <c r="H6" s="5" t="s">
        <v>199</v>
      </c>
      <c r="I6" s="5" t="s">
        <v>38</v>
      </c>
      <c r="J6" s="5" t="s">
        <v>228</v>
      </c>
      <c r="K6" s="5" t="s">
        <v>158</v>
      </c>
      <c r="L6" s="5" t="s">
        <v>38</v>
      </c>
      <c r="M6" s="5" t="s">
        <v>38</v>
      </c>
      <c r="N6" s="5" t="s">
        <v>43</v>
      </c>
      <c r="O6" s="5" t="s">
        <v>229</v>
      </c>
      <c r="P6" s="6" t="s">
        <v>229</v>
      </c>
    </row>
    <row r="7" spans="1:16" s="4" customFormat="1" ht="14.25" customHeight="1" x14ac:dyDescent="0.25">
      <c r="A7" s="34">
        <v>4</v>
      </c>
      <c r="B7" s="5" t="s">
        <v>518</v>
      </c>
      <c r="C7" s="5" t="s">
        <v>519</v>
      </c>
      <c r="D7" s="5" t="s">
        <v>520</v>
      </c>
      <c r="E7" s="5" t="s">
        <v>521</v>
      </c>
      <c r="F7" s="5" t="s">
        <v>198</v>
      </c>
      <c r="G7" s="5" t="s">
        <v>191</v>
      </c>
      <c r="H7" s="5" t="s">
        <v>199</v>
      </c>
      <c r="I7" s="5" t="s">
        <v>38</v>
      </c>
      <c r="J7" s="5" t="s">
        <v>522</v>
      </c>
      <c r="K7" s="5" t="s">
        <v>523</v>
      </c>
      <c r="L7" s="5" t="s">
        <v>38</v>
      </c>
      <c r="M7" s="5" t="s">
        <v>38</v>
      </c>
      <c r="N7" s="5" t="s">
        <v>524</v>
      </c>
      <c r="O7" s="5" t="s">
        <v>525</v>
      </c>
      <c r="P7" s="6" t="s">
        <v>525</v>
      </c>
    </row>
    <row r="8" spans="1:16" s="4" customFormat="1" ht="14.25" customHeight="1" x14ac:dyDescent="0.25">
      <c r="A8" s="34">
        <v>5</v>
      </c>
      <c r="B8" s="5" t="s">
        <v>593</v>
      </c>
      <c r="C8" s="5" t="s">
        <v>594</v>
      </c>
      <c r="D8" s="5" t="s">
        <v>511</v>
      </c>
      <c r="E8" s="5" t="s">
        <v>595</v>
      </c>
      <c r="F8" s="5" t="s">
        <v>596</v>
      </c>
      <c r="G8" s="5" t="s">
        <v>191</v>
      </c>
      <c r="H8" s="5" t="s">
        <v>597</v>
      </c>
      <c r="I8" s="5" t="s">
        <v>38</v>
      </c>
      <c r="J8" s="5" t="s">
        <v>598</v>
      </c>
      <c r="K8" s="5" t="s">
        <v>95</v>
      </c>
      <c r="L8" s="5" t="s">
        <v>31</v>
      </c>
      <c r="M8" s="5" t="s">
        <v>38</v>
      </c>
      <c r="N8" s="5" t="s">
        <v>38</v>
      </c>
      <c r="O8" s="5" t="s">
        <v>599</v>
      </c>
      <c r="P8" s="6" t="s">
        <v>599</v>
      </c>
    </row>
    <row r="9" spans="1:16" s="4" customFormat="1" ht="14.25" customHeight="1" x14ac:dyDescent="0.25">
      <c r="A9" s="34">
        <v>6</v>
      </c>
      <c r="B9" s="5" t="s">
        <v>657</v>
      </c>
      <c r="C9" s="5" t="s">
        <v>658</v>
      </c>
      <c r="D9" s="5" t="s">
        <v>511</v>
      </c>
      <c r="E9" s="5" t="s">
        <v>659</v>
      </c>
      <c r="F9" s="5" t="s">
        <v>596</v>
      </c>
      <c r="G9" s="5" t="s">
        <v>191</v>
      </c>
      <c r="H9" s="5" t="s">
        <v>597</v>
      </c>
      <c r="I9" s="5" t="s">
        <v>38</v>
      </c>
      <c r="J9" s="5" t="s">
        <v>660</v>
      </c>
      <c r="K9" s="5" t="s">
        <v>74</v>
      </c>
      <c r="L9" s="5" t="s">
        <v>46</v>
      </c>
      <c r="M9" s="5" t="s">
        <v>38</v>
      </c>
      <c r="N9" s="5" t="s">
        <v>38</v>
      </c>
      <c r="O9" s="5" t="s">
        <v>661</v>
      </c>
      <c r="P9" s="6" t="s">
        <v>662</v>
      </c>
    </row>
    <row r="10" spans="1:16" s="4" customFormat="1" ht="14.25" customHeight="1" x14ac:dyDescent="0.25">
      <c r="A10" s="34">
        <v>7</v>
      </c>
      <c r="B10" s="5" t="s">
        <v>697</v>
      </c>
      <c r="C10" s="5" t="s">
        <v>698</v>
      </c>
      <c r="D10" s="5" t="s">
        <v>476</v>
      </c>
      <c r="E10" s="5" t="s">
        <v>699</v>
      </c>
      <c r="F10" s="5" t="s">
        <v>700</v>
      </c>
      <c r="G10" s="5" t="s">
        <v>191</v>
      </c>
      <c r="H10" s="5" t="s">
        <v>199</v>
      </c>
      <c r="I10" s="5" t="s">
        <v>38</v>
      </c>
      <c r="J10" s="5" t="s">
        <v>701</v>
      </c>
      <c r="K10" s="5" t="s">
        <v>162</v>
      </c>
      <c r="L10" s="5" t="s">
        <v>38</v>
      </c>
      <c r="M10" s="5" t="s">
        <v>38</v>
      </c>
      <c r="N10" s="5" t="s">
        <v>38</v>
      </c>
      <c r="O10" s="5" t="s">
        <v>702</v>
      </c>
      <c r="P10" s="6" t="s">
        <v>702</v>
      </c>
    </row>
    <row r="11" spans="1:16" s="4" customFormat="1" ht="14.25" customHeight="1" x14ac:dyDescent="0.25">
      <c r="A11" s="34">
        <v>8</v>
      </c>
      <c r="B11" s="5" t="s">
        <v>715</v>
      </c>
      <c r="C11" s="5" t="s">
        <v>716</v>
      </c>
      <c r="D11" s="5" t="s">
        <v>511</v>
      </c>
      <c r="E11" s="5" t="s">
        <v>717</v>
      </c>
      <c r="F11" s="5" t="s">
        <v>198</v>
      </c>
      <c r="G11" s="5" t="s">
        <v>191</v>
      </c>
      <c r="H11" s="5" t="s">
        <v>199</v>
      </c>
      <c r="I11" s="5" t="s">
        <v>38</v>
      </c>
      <c r="J11" s="5" t="s">
        <v>718</v>
      </c>
      <c r="K11" s="5" t="s">
        <v>53</v>
      </c>
      <c r="L11" s="5" t="s">
        <v>46</v>
      </c>
      <c r="M11" s="5" t="s">
        <v>178</v>
      </c>
      <c r="N11" s="5" t="s">
        <v>524</v>
      </c>
      <c r="O11" s="5" t="s">
        <v>719</v>
      </c>
      <c r="P11" s="6" t="s">
        <v>719</v>
      </c>
    </row>
    <row r="12" spans="1:16" s="4" customFormat="1" ht="14.25" customHeight="1" x14ac:dyDescent="0.25">
      <c r="A12" s="34">
        <v>9</v>
      </c>
      <c r="B12" s="5" t="s">
        <v>844</v>
      </c>
      <c r="C12" s="5" t="s">
        <v>845</v>
      </c>
      <c r="D12" s="5" t="s">
        <v>570</v>
      </c>
      <c r="E12" s="5" t="s">
        <v>846</v>
      </c>
      <c r="F12" s="5" t="s">
        <v>198</v>
      </c>
      <c r="G12" s="5" t="s">
        <v>191</v>
      </c>
      <c r="H12" s="5" t="s">
        <v>199</v>
      </c>
      <c r="I12" s="5" t="s">
        <v>38</v>
      </c>
      <c r="J12" s="5" t="s">
        <v>847</v>
      </c>
      <c r="K12" s="5" t="s">
        <v>309</v>
      </c>
      <c r="L12" s="5" t="s">
        <v>38</v>
      </c>
      <c r="M12" s="5" t="s">
        <v>38</v>
      </c>
      <c r="N12" s="5" t="s">
        <v>43</v>
      </c>
      <c r="O12" s="5" t="s">
        <v>848</v>
      </c>
      <c r="P12" s="6" t="s">
        <v>848</v>
      </c>
    </row>
    <row r="13" spans="1:16" s="4" customFormat="1" ht="14.25" customHeight="1" thickBot="1" x14ac:dyDescent="0.3">
      <c r="A13" s="35">
        <v>10</v>
      </c>
      <c r="B13" s="7" t="s">
        <v>909</v>
      </c>
      <c r="C13" s="7" t="s">
        <v>910</v>
      </c>
      <c r="D13" s="7" t="s">
        <v>528</v>
      </c>
      <c r="E13" s="7" t="s">
        <v>911</v>
      </c>
      <c r="F13" s="7" t="s">
        <v>198</v>
      </c>
      <c r="G13" s="7" t="s">
        <v>912</v>
      </c>
      <c r="H13" s="7" t="s">
        <v>199</v>
      </c>
      <c r="I13" s="7" t="s">
        <v>38</v>
      </c>
      <c r="J13" s="7" t="s">
        <v>228</v>
      </c>
      <c r="K13" s="7" t="s">
        <v>749</v>
      </c>
      <c r="L13" s="7" t="s">
        <v>38</v>
      </c>
      <c r="M13" s="7" t="s">
        <v>38</v>
      </c>
      <c r="N13" s="7" t="s">
        <v>524</v>
      </c>
      <c r="O13" s="7" t="s">
        <v>913</v>
      </c>
      <c r="P13" s="8" t="s">
        <v>913</v>
      </c>
    </row>
  </sheetData>
  <phoneticPr fontId="2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3"/>
  <sheetViews>
    <sheetView workbookViewId="0">
      <selection activeCell="E18" sqref="E18"/>
    </sheetView>
  </sheetViews>
  <sheetFormatPr defaultRowHeight="15" outlineLevelCol="1" x14ac:dyDescent="0.25"/>
  <cols>
    <col min="1" max="1" width="9.140625" style="1"/>
    <col min="3" max="3" width="16.7109375" customWidth="1"/>
    <col min="4" max="4" width="14.140625" customWidth="1"/>
    <col min="5" max="5" width="49.28515625" style="4" customWidth="1"/>
    <col min="6" max="6" width="0" hidden="1" customWidth="1" outlineLevel="1"/>
    <col min="7" max="7" width="15.140625" hidden="1" customWidth="1" outlineLevel="1"/>
    <col min="8" max="8" width="16" hidden="1" customWidth="1" outlineLevel="1"/>
    <col min="9" max="9" width="0" hidden="1" customWidth="1" outlineLevel="1"/>
    <col min="10" max="10" width="30.5703125" hidden="1" customWidth="1" outlineLevel="1"/>
    <col min="11" max="11" width="11.5703125" hidden="1" customWidth="1" outlineLevel="1"/>
    <col min="12" max="13" width="0" hidden="1" customWidth="1" outlineLevel="1"/>
    <col min="14" max="14" width="16.28515625" hidden="1" customWidth="1" outlineLevel="1"/>
    <col min="15" max="15" width="15.140625" hidden="1" customWidth="1" outlineLevel="1"/>
    <col min="16" max="16" width="13.7109375" hidden="1" customWidth="1" outlineLevel="1"/>
    <col min="17" max="17" width="9.140625" collapsed="1"/>
  </cols>
  <sheetData>
    <row r="2" spans="1:16" ht="15.75" thickBot="1" x14ac:dyDescent="0.3"/>
    <row r="3" spans="1:16" ht="15.75" thickBot="1" x14ac:dyDescent="0.3">
      <c r="A3" s="50" t="s">
        <v>948</v>
      </c>
      <c r="B3" s="19" t="s">
        <v>933</v>
      </c>
      <c r="C3" s="19" t="s">
        <v>934</v>
      </c>
      <c r="D3" s="19" t="s">
        <v>935</v>
      </c>
      <c r="E3" s="26" t="s">
        <v>936</v>
      </c>
      <c r="F3" s="19" t="s">
        <v>937</v>
      </c>
      <c r="G3" s="19" t="s">
        <v>938</v>
      </c>
      <c r="H3" s="19" t="s">
        <v>939</v>
      </c>
      <c r="I3" s="19" t="s">
        <v>947</v>
      </c>
      <c r="J3" s="19" t="s">
        <v>940</v>
      </c>
      <c r="K3" s="19" t="s">
        <v>941</v>
      </c>
      <c r="L3" s="19" t="s">
        <v>942</v>
      </c>
      <c r="M3" s="19" t="s">
        <v>943</v>
      </c>
      <c r="N3" s="19" t="s">
        <v>944</v>
      </c>
      <c r="O3" s="19" t="s">
        <v>945</v>
      </c>
      <c r="P3" s="20" t="s">
        <v>946</v>
      </c>
    </row>
    <row r="4" spans="1:16" ht="30" x14ac:dyDescent="0.25">
      <c r="A4" s="40">
        <v>1</v>
      </c>
      <c r="B4" s="41" t="s">
        <v>158</v>
      </c>
      <c r="C4" s="41" t="s">
        <v>300</v>
      </c>
      <c r="D4" s="41" t="s">
        <v>33</v>
      </c>
      <c r="E4" s="17" t="s">
        <v>301</v>
      </c>
      <c r="F4" s="41" t="s">
        <v>302</v>
      </c>
      <c r="G4" s="41" t="s">
        <v>303</v>
      </c>
      <c r="H4" s="41" t="s">
        <v>304</v>
      </c>
      <c r="I4" s="41" t="s">
        <v>38</v>
      </c>
      <c r="J4" s="41" t="s">
        <v>305</v>
      </c>
      <c r="K4" s="41" t="s">
        <v>105</v>
      </c>
      <c r="L4" s="41" t="s">
        <v>38</v>
      </c>
      <c r="M4" s="41" t="s">
        <v>38</v>
      </c>
      <c r="N4" s="41" t="s">
        <v>306</v>
      </c>
      <c r="O4" s="41" t="s">
        <v>307</v>
      </c>
      <c r="P4" s="42" t="s">
        <v>308</v>
      </c>
    </row>
    <row r="5" spans="1:16" ht="30" x14ac:dyDescent="0.25">
      <c r="A5" s="11">
        <v>2</v>
      </c>
      <c r="B5" s="36" t="s">
        <v>337</v>
      </c>
      <c r="C5" s="36" t="s">
        <v>338</v>
      </c>
      <c r="D5" s="36" t="s">
        <v>33</v>
      </c>
      <c r="E5" s="5" t="s">
        <v>339</v>
      </c>
      <c r="F5" s="36" t="s">
        <v>340</v>
      </c>
      <c r="G5" s="36" t="s">
        <v>303</v>
      </c>
      <c r="H5" s="36" t="s">
        <v>341</v>
      </c>
      <c r="I5" s="36" t="s">
        <v>38</v>
      </c>
      <c r="J5" s="36" t="s">
        <v>342</v>
      </c>
      <c r="K5" s="36" t="s">
        <v>187</v>
      </c>
      <c r="L5" s="36" t="s">
        <v>38</v>
      </c>
      <c r="M5" s="36" t="s">
        <v>343</v>
      </c>
      <c r="N5" s="36" t="s">
        <v>344</v>
      </c>
      <c r="O5" s="36" t="s">
        <v>345</v>
      </c>
      <c r="P5" s="37" t="s">
        <v>345</v>
      </c>
    </row>
    <row r="6" spans="1:16" ht="30" x14ac:dyDescent="0.25">
      <c r="A6" s="11">
        <v>3</v>
      </c>
      <c r="B6" s="36" t="s">
        <v>383</v>
      </c>
      <c r="C6" s="36" t="s">
        <v>384</v>
      </c>
      <c r="D6" s="36" t="s">
        <v>33</v>
      </c>
      <c r="E6" s="5" t="s">
        <v>385</v>
      </c>
      <c r="F6" s="36" t="s">
        <v>386</v>
      </c>
      <c r="G6" s="36" t="s">
        <v>303</v>
      </c>
      <c r="H6" s="36" t="s">
        <v>38</v>
      </c>
      <c r="I6" s="36" t="s">
        <v>38</v>
      </c>
      <c r="J6" s="36" t="s">
        <v>387</v>
      </c>
      <c r="K6" s="36" t="s">
        <v>148</v>
      </c>
      <c r="L6" s="36" t="s">
        <v>38</v>
      </c>
      <c r="M6" s="36" t="s">
        <v>38</v>
      </c>
      <c r="N6" s="36" t="s">
        <v>43</v>
      </c>
      <c r="O6" s="36" t="s">
        <v>388</v>
      </c>
      <c r="P6" s="37" t="s">
        <v>388</v>
      </c>
    </row>
    <row r="7" spans="1:16" ht="30" x14ac:dyDescent="0.25">
      <c r="A7" s="11">
        <v>4</v>
      </c>
      <c r="B7" s="36" t="s">
        <v>389</v>
      </c>
      <c r="C7" s="36" t="s">
        <v>390</v>
      </c>
      <c r="D7" s="36" t="s">
        <v>33</v>
      </c>
      <c r="E7" s="5" t="s">
        <v>391</v>
      </c>
      <c r="F7" s="36" t="s">
        <v>392</v>
      </c>
      <c r="G7" s="36" t="s">
        <v>303</v>
      </c>
      <c r="H7" s="36" t="s">
        <v>304</v>
      </c>
      <c r="I7" s="36" t="s">
        <v>38</v>
      </c>
      <c r="J7" s="36" t="s">
        <v>393</v>
      </c>
      <c r="K7" s="36" t="s">
        <v>394</v>
      </c>
      <c r="L7" s="36" t="s">
        <v>38</v>
      </c>
      <c r="M7" s="36" t="s">
        <v>38</v>
      </c>
      <c r="N7" s="36" t="s">
        <v>395</v>
      </c>
      <c r="O7" s="36" t="s">
        <v>396</v>
      </c>
      <c r="P7" s="37" t="s">
        <v>396</v>
      </c>
    </row>
    <row r="8" spans="1:16" ht="45" x14ac:dyDescent="0.25">
      <c r="A8" s="11">
        <v>5</v>
      </c>
      <c r="B8" s="36" t="s">
        <v>409</v>
      </c>
      <c r="C8" s="36" t="s">
        <v>410</v>
      </c>
      <c r="D8" s="36" t="s">
        <v>33</v>
      </c>
      <c r="E8" s="5" t="s">
        <v>411</v>
      </c>
      <c r="F8" s="36" t="s">
        <v>340</v>
      </c>
      <c r="G8" s="36" t="s">
        <v>303</v>
      </c>
      <c r="H8" s="36" t="s">
        <v>341</v>
      </c>
      <c r="I8" s="36" t="s">
        <v>38</v>
      </c>
      <c r="J8" s="36" t="s">
        <v>102</v>
      </c>
      <c r="K8" s="36" t="s">
        <v>412</v>
      </c>
      <c r="L8" s="36" t="s">
        <v>38</v>
      </c>
      <c r="M8" s="36" t="s">
        <v>38</v>
      </c>
      <c r="N8" s="36" t="s">
        <v>395</v>
      </c>
      <c r="O8" s="36" t="s">
        <v>413</v>
      </c>
      <c r="P8" s="37" t="s">
        <v>414</v>
      </c>
    </row>
    <row r="9" spans="1:16" ht="30" x14ac:dyDescent="0.25">
      <c r="A9" s="11">
        <v>6</v>
      </c>
      <c r="B9" s="36" t="s">
        <v>415</v>
      </c>
      <c r="C9" s="36" t="s">
        <v>416</v>
      </c>
      <c r="D9" s="36" t="s">
        <v>33</v>
      </c>
      <c r="E9" s="5" t="s">
        <v>417</v>
      </c>
      <c r="F9" s="36" t="s">
        <v>418</v>
      </c>
      <c r="G9" s="36" t="s">
        <v>303</v>
      </c>
      <c r="H9" s="36" t="s">
        <v>38</v>
      </c>
      <c r="I9" s="36" t="s">
        <v>419</v>
      </c>
      <c r="J9" s="36" t="s">
        <v>38</v>
      </c>
      <c r="K9" s="36" t="s">
        <v>38</v>
      </c>
      <c r="L9" s="36" t="s">
        <v>38</v>
      </c>
      <c r="M9" s="36" t="s">
        <v>38</v>
      </c>
      <c r="N9" s="36" t="s">
        <v>43</v>
      </c>
      <c r="O9" s="36" t="s">
        <v>420</v>
      </c>
      <c r="P9" s="37" t="s">
        <v>421</v>
      </c>
    </row>
    <row r="10" spans="1:16" ht="45" x14ac:dyDescent="0.25">
      <c r="A10" s="11">
        <v>7</v>
      </c>
      <c r="B10" s="36" t="s">
        <v>670</v>
      </c>
      <c r="C10" s="36" t="s">
        <v>671</v>
      </c>
      <c r="D10" s="36" t="s">
        <v>511</v>
      </c>
      <c r="E10" s="5" t="s">
        <v>672</v>
      </c>
      <c r="F10" s="36" t="s">
        <v>302</v>
      </c>
      <c r="G10" s="36" t="s">
        <v>303</v>
      </c>
      <c r="H10" s="36" t="s">
        <v>304</v>
      </c>
      <c r="I10" s="36" t="s">
        <v>38</v>
      </c>
      <c r="J10" s="36" t="s">
        <v>673</v>
      </c>
      <c r="K10" s="36" t="s">
        <v>46</v>
      </c>
      <c r="L10" s="36" t="s">
        <v>38</v>
      </c>
      <c r="M10" s="36" t="s">
        <v>38</v>
      </c>
      <c r="N10" s="36" t="s">
        <v>395</v>
      </c>
      <c r="O10" s="36" t="s">
        <v>674</v>
      </c>
      <c r="P10" s="37" t="s">
        <v>675</v>
      </c>
    </row>
    <row r="11" spans="1:16" ht="30" x14ac:dyDescent="0.25">
      <c r="A11" s="11">
        <v>8</v>
      </c>
      <c r="B11" s="36" t="s">
        <v>849</v>
      </c>
      <c r="C11" s="36" t="s">
        <v>850</v>
      </c>
      <c r="D11" s="36" t="s">
        <v>528</v>
      </c>
      <c r="E11" s="5" t="s">
        <v>851</v>
      </c>
      <c r="F11" s="36" t="s">
        <v>340</v>
      </c>
      <c r="G11" s="36" t="s">
        <v>303</v>
      </c>
      <c r="H11" s="36" t="s">
        <v>341</v>
      </c>
      <c r="I11" s="36" t="s">
        <v>852</v>
      </c>
      <c r="J11" s="36" t="s">
        <v>853</v>
      </c>
      <c r="K11" s="36" t="s">
        <v>38</v>
      </c>
      <c r="L11" s="36" t="s">
        <v>38</v>
      </c>
      <c r="M11" s="36" t="s">
        <v>38</v>
      </c>
      <c r="N11" s="36" t="s">
        <v>395</v>
      </c>
      <c r="O11" s="36" t="s">
        <v>854</v>
      </c>
      <c r="P11" s="37" t="s">
        <v>854</v>
      </c>
    </row>
    <row r="12" spans="1:16" ht="30" x14ac:dyDescent="0.25">
      <c r="A12" s="11">
        <v>9</v>
      </c>
      <c r="B12" s="36" t="s">
        <v>36</v>
      </c>
      <c r="C12" s="36" t="s">
        <v>622</v>
      </c>
      <c r="D12" s="36" t="s">
        <v>511</v>
      </c>
      <c r="E12" s="5" t="s">
        <v>623</v>
      </c>
      <c r="F12" s="36" t="s">
        <v>302</v>
      </c>
      <c r="G12" s="36" t="s">
        <v>624</v>
      </c>
      <c r="H12" s="36" t="s">
        <v>304</v>
      </c>
      <c r="I12" s="36" t="s">
        <v>38</v>
      </c>
      <c r="J12" s="36" t="s">
        <v>625</v>
      </c>
      <c r="K12" s="36" t="s">
        <v>31</v>
      </c>
      <c r="L12" s="36" t="s">
        <v>38</v>
      </c>
      <c r="M12" s="36" t="s">
        <v>38</v>
      </c>
      <c r="N12" s="36" t="s">
        <v>395</v>
      </c>
      <c r="O12" s="36" t="s">
        <v>626</v>
      </c>
      <c r="P12" s="37" t="s">
        <v>627</v>
      </c>
    </row>
    <row r="13" spans="1:16" ht="30.75" thickBot="1" x14ac:dyDescent="0.3">
      <c r="A13" s="12">
        <v>10</v>
      </c>
      <c r="B13" s="38" t="s">
        <v>642</v>
      </c>
      <c r="C13" s="38" t="s">
        <v>643</v>
      </c>
      <c r="D13" s="38" t="s">
        <v>570</v>
      </c>
      <c r="E13" s="7" t="s">
        <v>644</v>
      </c>
      <c r="F13" s="38" t="s">
        <v>645</v>
      </c>
      <c r="G13" s="38" t="s">
        <v>646</v>
      </c>
      <c r="H13" s="38" t="s">
        <v>38</v>
      </c>
      <c r="I13" s="38" t="s">
        <v>38</v>
      </c>
      <c r="J13" s="38" t="s">
        <v>647</v>
      </c>
      <c r="K13" s="38" t="s">
        <v>151</v>
      </c>
      <c r="L13" s="38" t="s">
        <v>38</v>
      </c>
      <c r="M13" s="38" t="s">
        <v>46</v>
      </c>
      <c r="N13" s="38" t="s">
        <v>648</v>
      </c>
      <c r="O13" s="38" t="s">
        <v>649</v>
      </c>
      <c r="P13" s="39" t="s">
        <v>649</v>
      </c>
    </row>
  </sheetData>
  <phoneticPr fontId="2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7"/>
  <sheetViews>
    <sheetView topLeftCell="A10" workbookViewId="0">
      <selection activeCell="R12" sqref="R12"/>
    </sheetView>
  </sheetViews>
  <sheetFormatPr defaultRowHeight="15" outlineLevelCol="1" x14ac:dyDescent="0.25"/>
  <cols>
    <col min="1" max="1" width="9.140625" style="1"/>
    <col min="5" max="5" width="27.5703125" customWidth="1"/>
    <col min="6" max="16" width="9.140625" hidden="1" customWidth="1" outlineLevel="1"/>
    <col min="17" max="17" width="9.140625" collapsed="1"/>
  </cols>
  <sheetData>
    <row r="3" spans="1:16" ht="15.75" thickBot="1" x14ac:dyDescent="0.3"/>
    <row r="4" spans="1:16" s="4" customFormat="1" ht="105.75" customHeight="1" thickBot="1" x14ac:dyDescent="0.3">
      <c r="A4" s="22" t="s">
        <v>948</v>
      </c>
      <c r="B4" s="28" t="s">
        <v>933</v>
      </c>
      <c r="C4" s="28" t="s">
        <v>934</v>
      </c>
      <c r="D4" s="28" t="s">
        <v>935</v>
      </c>
      <c r="E4" s="28" t="s">
        <v>936</v>
      </c>
      <c r="F4" s="28" t="s">
        <v>937</v>
      </c>
      <c r="G4" s="28" t="s">
        <v>938</v>
      </c>
      <c r="H4" s="28" t="s">
        <v>939</v>
      </c>
      <c r="I4" s="28" t="s">
        <v>947</v>
      </c>
      <c r="J4" s="28" t="s">
        <v>940</v>
      </c>
      <c r="K4" s="28" t="s">
        <v>941</v>
      </c>
      <c r="L4" s="28" t="s">
        <v>942</v>
      </c>
      <c r="M4" s="28" t="s">
        <v>943</v>
      </c>
      <c r="N4" s="28" t="s">
        <v>944</v>
      </c>
      <c r="O4" s="28" t="s">
        <v>945</v>
      </c>
      <c r="P4" s="29" t="s">
        <v>946</v>
      </c>
    </row>
    <row r="5" spans="1:16" s="61" customFormat="1" ht="105.75" customHeight="1" x14ac:dyDescent="0.25">
      <c r="A5" s="65">
        <v>1</v>
      </c>
      <c r="B5" s="66" t="s">
        <v>151</v>
      </c>
      <c r="C5" s="66" t="s">
        <v>152</v>
      </c>
      <c r="D5" s="66" t="s">
        <v>97</v>
      </c>
      <c r="E5" s="66" t="s">
        <v>153</v>
      </c>
      <c r="F5" s="66" t="s">
        <v>154</v>
      </c>
      <c r="G5" s="66" t="s">
        <v>155</v>
      </c>
      <c r="H5" s="66" t="s">
        <v>38</v>
      </c>
      <c r="I5" s="66" t="s">
        <v>156</v>
      </c>
      <c r="J5" s="66" t="s">
        <v>157</v>
      </c>
      <c r="K5" s="66" t="s">
        <v>158</v>
      </c>
      <c r="L5" s="66" t="s">
        <v>38</v>
      </c>
      <c r="M5" s="66" t="s">
        <v>38</v>
      </c>
      <c r="N5" s="66" t="s">
        <v>159</v>
      </c>
      <c r="O5" s="66" t="s">
        <v>160</v>
      </c>
      <c r="P5" s="67" t="s">
        <v>161</v>
      </c>
    </row>
    <row r="6" spans="1:16" s="61" customFormat="1" ht="105.75" customHeight="1" x14ac:dyDescent="0.25">
      <c r="A6" s="58">
        <v>2</v>
      </c>
      <c r="B6" s="59" t="s">
        <v>260</v>
      </c>
      <c r="C6" s="59" t="s">
        <v>261</v>
      </c>
      <c r="D6" s="59" t="s">
        <v>262</v>
      </c>
      <c r="E6" s="59" t="s">
        <v>263</v>
      </c>
      <c r="F6" s="59" t="s">
        <v>264</v>
      </c>
      <c r="G6" s="59" t="s">
        <v>155</v>
      </c>
      <c r="H6" s="59" t="s">
        <v>38</v>
      </c>
      <c r="I6" s="59" t="s">
        <v>265</v>
      </c>
      <c r="J6" s="59" t="s">
        <v>266</v>
      </c>
      <c r="K6" s="59" t="s">
        <v>38</v>
      </c>
      <c r="L6" s="59" t="s">
        <v>38</v>
      </c>
      <c r="M6" s="59" t="s">
        <v>38</v>
      </c>
      <c r="N6" s="59" t="s">
        <v>43</v>
      </c>
      <c r="O6" s="59" t="s">
        <v>267</v>
      </c>
      <c r="P6" s="60" t="s">
        <v>268</v>
      </c>
    </row>
    <row r="7" spans="1:16" s="61" customFormat="1" ht="105.75" customHeight="1" x14ac:dyDescent="0.25">
      <c r="A7" s="58">
        <v>3</v>
      </c>
      <c r="B7" s="59" t="s">
        <v>269</v>
      </c>
      <c r="C7" s="59" t="s">
        <v>270</v>
      </c>
      <c r="D7" s="59" t="s">
        <v>262</v>
      </c>
      <c r="E7" s="59" t="s">
        <v>271</v>
      </c>
      <c r="F7" s="59" t="s">
        <v>264</v>
      </c>
      <c r="G7" s="59" t="s">
        <v>155</v>
      </c>
      <c r="H7" s="59" t="s">
        <v>272</v>
      </c>
      <c r="I7" s="59" t="s">
        <v>38</v>
      </c>
      <c r="J7" s="59" t="s">
        <v>273</v>
      </c>
      <c r="K7" s="59" t="s">
        <v>38</v>
      </c>
      <c r="L7" s="59" t="s">
        <v>38</v>
      </c>
      <c r="M7" s="59" t="s">
        <v>38</v>
      </c>
      <c r="N7" s="59" t="s">
        <v>43</v>
      </c>
      <c r="O7" s="59" t="s">
        <v>267</v>
      </c>
      <c r="P7" s="60" t="s">
        <v>268</v>
      </c>
    </row>
    <row r="8" spans="1:16" s="4" customFormat="1" ht="105.75" customHeight="1" x14ac:dyDescent="0.25">
      <c r="A8" s="34">
        <v>4</v>
      </c>
      <c r="B8" s="5" t="s">
        <v>214</v>
      </c>
      <c r="C8" s="5" t="s">
        <v>427</v>
      </c>
      <c r="D8" s="5" t="s">
        <v>33</v>
      </c>
      <c r="E8" s="5" t="s">
        <v>428</v>
      </c>
      <c r="F8" s="5" t="s">
        <v>429</v>
      </c>
      <c r="G8" s="5" t="s">
        <v>155</v>
      </c>
      <c r="H8" s="5" t="s">
        <v>38</v>
      </c>
      <c r="I8" s="5" t="s">
        <v>430</v>
      </c>
      <c r="J8" s="5" t="s">
        <v>431</v>
      </c>
      <c r="K8" s="5" t="s">
        <v>74</v>
      </c>
      <c r="L8" s="5" t="s">
        <v>38</v>
      </c>
      <c r="M8" s="5" t="s">
        <v>38</v>
      </c>
      <c r="N8" s="5" t="s">
        <v>159</v>
      </c>
      <c r="O8" s="5" t="s">
        <v>432</v>
      </c>
      <c r="P8" s="6" t="s">
        <v>432</v>
      </c>
    </row>
    <row r="9" spans="1:16" s="4" customFormat="1" ht="105.75" customHeight="1" x14ac:dyDescent="0.25">
      <c r="A9" s="34">
        <v>5</v>
      </c>
      <c r="B9" s="5" t="s">
        <v>467</v>
      </c>
      <c r="C9" s="5" t="s">
        <v>468</v>
      </c>
      <c r="D9" s="5" t="s">
        <v>33</v>
      </c>
      <c r="E9" s="5" t="s">
        <v>469</v>
      </c>
      <c r="F9" s="5" t="s">
        <v>470</v>
      </c>
      <c r="G9" s="5" t="s">
        <v>155</v>
      </c>
      <c r="H9" s="5" t="s">
        <v>38</v>
      </c>
      <c r="I9" s="5" t="s">
        <v>471</v>
      </c>
      <c r="J9" s="5" t="s">
        <v>472</v>
      </c>
      <c r="K9" s="5" t="s">
        <v>38</v>
      </c>
      <c r="L9" s="5" t="s">
        <v>38</v>
      </c>
      <c r="M9" s="5" t="s">
        <v>38</v>
      </c>
      <c r="N9" s="5" t="s">
        <v>159</v>
      </c>
      <c r="O9" s="5" t="s">
        <v>473</v>
      </c>
      <c r="P9" s="6" t="s">
        <v>473</v>
      </c>
    </row>
    <row r="10" spans="1:16" s="4" customFormat="1" ht="105.75" customHeight="1" x14ac:dyDescent="0.25">
      <c r="A10" s="34">
        <v>6</v>
      </c>
      <c r="B10" s="5" t="s">
        <v>509</v>
      </c>
      <c r="C10" s="5" t="s">
        <v>510</v>
      </c>
      <c r="D10" s="5" t="s">
        <v>511</v>
      </c>
      <c r="E10" s="5" t="s">
        <v>512</v>
      </c>
      <c r="F10" s="5" t="s">
        <v>513</v>
      </c>
      <c r="G10" s="5" t="s">
        <v>155</v>
      </c>
      <c r="H10" s="5" t="s">
        <v>38</v>
      </c>
      <c r="I10" s="5" t="s">
        <v>514</v>
      </c>
      <c r="J10" s="5" t="s">
        <v>515</v>
      </c>
      <c r="K10" s="5" t="s">
        <v>38</v>
      </c>
      <c r="L10" s="5" t="s">
        <v>38</v>
      </c>
      <c r="M10" s="5" t="s">
        <v>38</v>
      </c>
      <c r="N10" s="5" t="s">
        <v>38</v>
      </c>
      <c r="O10" s="5" t="s">
        <v>516</v>
      </c>
      <c r="P10" s="6" t="s">
        <v>517</v>
      </c>
    </row>
    <row r="11" spans="1:16" s="4" customFormat="1" ht="105.75" customHeight="1" x14ac:dyDescent="0.25">
      <c r="A11" s="34">
        <v>7</v>
      </c>
      <c r="B11" s="5" t="s">
        <v>562</v>
      </c>
      <c r="C11" s="5" t="s">
        <v>563</v>
      </c>
      <c r="D11" s="5" t="s">
        <v>511</v>
      </c>
      <c r="E11" s="5" t="s">
        <v>564</v>
      </c>
      <c r="F11" s="5" t="s">
        <v>264</v>
      </c>
      <c r="G11" s="5" t="s">
        <v>155</v>
      </c>
      <c r="H11" s="5" t="s">
        <v>38</v>
      </c>
      <c r="I11" s="5" t="s">
        <v>565</v>
      </c>
      <c r="J11" s="5" t="s">
        <v>566</v>
      </c>
      <c r="K11" s="5" t="s">
        <v>46</v>
      </c>
      <c r="L11" s="5" t="s">
        <v>38</v>
      </c>
      <c r="M11" s="5" t="s">
        <v>38</v>
      </c>
      <c r="N11" s="5" t="s">
        <v>38</v>
      </c>
      <c r="O11" s="5" t="s">
        <v>567</v>
      </c>
      <c r="P11" s="6" t="s">
        <v>38</v>
      </c>
    </row>
    <row r="12" spans="1:16" s="4" customFormat="1" ht="105.75" customHeight="1" x14ac:dyDescent="0.25">
      <c r="A12" s="34">
        <v>8</v>
      </c>
      <c r="B12" s="5" t="s">
        <v>328</v>
      </c>
      <c r="C12" s="5" t="s">
        <v>586</v>
      </c>
      <c r="D12" s="5" t="s">
        <v>476</v>
      </c>
      <c r="E12" s="5" t="s">
        <v>587</v>
      </c>
      <c r="F12" s="5" t="s">
        <v>588</v>
      </c>
      <c r="G12" s="5" t="s">
        <v>155</v>
      </c>
      <c r="H12" s="5" t="s">
        <v>589</v>
      </c>
      <c r="I12" s="5" t="s">
        <v>38</v>
      </c>
      <c r="J12" s="5" t="s">
        <v>184</v>
      </c>
      <c r="K12" s="5" t="s">
        <v>590</v>
      </c>
      <c r="L12" s="5" t="s">
        <v>38</v>
      </c>
      <c r="M12" s="5" t="s">
        <v>38</v>
      </c>
      <c r="N12" s="5" t="s">
        <v>38</v>
      </c>
      <c r="O12" s="5" t="s">
        <v>591</v>
      </c>
      <c r="P12" s="6" t="s">
        <v>592</v>
      </c>
    </row>
    <row r="13" spans="1:16" s="61" customFormat="1" ht="105.75" customHeight="1" x14ac:dyDescent="0.25">
      <c r="A13" s="58">
        <v>9</v>
      </c>
      <c r="B13" s="59" t="s">
        <v>634</v>
      </c>
      <c r="C13" s="59" t="s">
        <v>635</v>
      </c>
      <c r="D13" s="59" t="s">
        <v>570</v>
      </c>
      <c r="E13" s="59" t="s">
        <v>636</v>
      </c>
      <c r="F13" s="59" t="s">
        <v>637</v>
      </c>
      <c r="G13" s="59" t="s">
        <v>155</v>
      </c>
      <c r="H13" s="59" t="s">
        <v>272</v>
      </c>
      <c r="I13" s="59" t="s">
        <v>38</v>
      </c>
      <c r="J13" s="59" t="s">
        <v>638</v>
      </c>
      <c r="K13" s="59" t="s">
        <v>639</v>
      </c>
      <c r="L13" s="59" t="s">
        <v>640</v>
      </c>
      <c r="M13" s="59" t="s">
        <v>38</v>
      </c>
      <c r="N13" s="59" t="s">
        <v>38</v>
      </c>
      <c r="O13" s="59" t="s">
        <v>641</v>
      </c>
      <c r="P13" s="60" t="s">
        <v>641</v>
      </c>
    </row>
    <row r="14" spans="1:16" s="61" customFormat="1" ht="105.75" customHeight="1" x14ac:dyDescent="0.25">
      <c r="A14" s="58">
        <v>10</v>
      </c>
      <c r="B14" s="59" t="s">
        <v>731</v>
      </c>
      <c r="C14" s="59" t="s">
        <v>732</v>
      </c>
      <c r="D14" s="59" t="s">
        <v>520</v>
      </c>
      <c r="E14" s="59" t="s">
        <v>733</v>
      </c>
      <c r="F14" s="59" t="s">
        <v>734</v>
      </c>
      <c r="G14" s="59" t="s">
        <v>155</v>
      </c>
      <c r="H14" s="59" t="s">
        <v>272</v>
      </c>
      <c r="I14" s="59" t="s">
        <v>38</v>
      </c>
      <c r="J14" s="59" t="s">
        <v>735</v>
      </c>
      <c r="K14" s="59" t="s">
        <v>491</v>
      </c>
      <c r="L14" s="59" t="s">
        <v>38</v>
      </c>
      <c r="M14" s="59" t="s">
        <v>38</v>
      </c>
      <c r="N14" s="59" t="s">
        <v>159</v>
      </c>
      <c r="O14" s="59" t="s">
        <v>736</v>
      </c>
      <c r="P14" s="60" t="s">
        <v>737</v>
      </c>
    </row>
    <row r="15" spans="1:16" s="61" customFormat="1" ht="105.75" customHeight="1" x14ac:dyDescent="0.25">
      <c r="A15" s="58">
        <v>11</v>
      </c>
      <c r="B15" s="59" t="s">
        <v>792</v>
      </c>
      <c r="C15" s="59" t="s">
        <v>793</v>
      </c>
      <c r="D15" s="59" t="s">
        <v>528</v>
      </c>
      <c r="E15" s="59" t="s">
        <v>794</v>
      </c>
      <c r="F15" s="59" t="s">
        <v>734</v>
      </c>
      <c r="G15" s="59" t="s">
        <v>155</v>
      </c>
      <c r="H15" s="59" t="s">
        <v>272</v>
      </c>
      <c r="I15" s="59" t="s">
        <v>38</v>
      </c>
      <c r="J15" s="59" t="s">
        <v>795</v>
      </c>
      <c r="K15" s="59" t="s">
        <v>95</v>
      </c>
      <c r="L15" s="59" t="s">
        <v>460</v>
      </c>
      <c r="M15" s="59" t="s">
        <v>38</v>
      </c>
      <c r="N15" s="59" t="s">
        <v>159</v>
      </c>
      <c r="O15" s="59" t="s">
        <v>796</v>
      </c>
      <c r="P15" s="60" t="s">
        <v>797</v>
      </c>
    </row>
    <row r="16" spans="1:16" s="61" customFormat="1" ht="105.75" customHeight="1" x14ac:dyDescent="0.25">
      <c r="A16" s="58">
        <v>12</v>
      </c>
      <c r="B16" s="59" t="s">
        <v>914</v>
      </c>
      <c r="C16" s="59" t="s">
        <v>915</v>
      </c>
      <c r="D16" s="59" t="s">
        <v>528</v>
      </c>
      <c r="E16" s="59" t="s">
        <v>916</v>
      </c>
      <c r="F16" s="59" t="s">
        <v>637</v>
      </c>
      <c r="G16" s="59" t="s">
        <v>155</v>
      </c>
      <c r="H16" s="59" t="s">
        <v>272</v>
      </c>
      <c r="I16" s="59" t="s">
        <v>38</v>
      </c>
      <c r="J16" s="59" t="s">
        <v>753</v>
      </c>
      <c r="K16" s="59" t="s">
        <v>917</v>
      </c>
      <c r="L16" s="59" t="s">
        <v>38</v>
      </c>
      <c r="M16" s="59" t="s">
        <v>38</v>
      </c>
      <c r="N16" s="59" t="s">
        <v>159</v>
      </c>
      <c r="O16" s="59" t="s">
        <v>918</v>
      </c>
      <c r="P16" s="60" t="s">
        <v>918</v>
      </c>
    </row>
    <row r="17" spans="1:16" s="61" customFormat="1" ht="105.75" customHeight="1" thickBot="1" x14ac:dyDescent="0.3">
      <c r="A17" s="62">
        <v>13</v>
      </c>
      <c r="B17" s="63" t="s">
        <v>749</v>
      </c>
      <c r="C17" s="63" t="s">
        <v>750</v>
      </c>
      <c r="D17" s="63" t="s">
        <v>511</v>
      </c>
      <c r="E17" s="63" t="s">
        <v>751</v>
      </c>
      <c r="F17" s="63" t="s">
        <v>637</v>
      </c>
      <c r="G17" s="63" t="s">
        <v>752</v>
      </c>
      <c r="H17" s="63" t="s">
        <v>272</v>
      </c>
      <c r="I17" s="63" t="s">
        <v>38</v>
      </c>
      <c r="J17" s="63" t="s">
        <v>753</v>
      </c>
      <c r="K17" s="63" t="s">
        <v>754</v>
      </c>
      <c r="L17" s="63" t="s">
        <v>38</v>
      </c>
      <c r="M17" s="63" t="s">
        <v>38</v>
      </c>
      <c r="N17" s="63" t="s">
        <v>159</v>
      </c>
      <c r="O17" s="63" t="s">
        <v>755</v>
      </c>
      <c r="P17" s="64" t="s">
        <v>755</v>
      </c>
    </row>
  </sheetData>
  <phoneticPr fontId="2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workbookViewId="0">
      <selection activeCell="R4" sqref="R4"/>
    </sheetView>
  </sheetViews>
  <sheetFormatPr defaultRowHeight="15" outlineLevelCol="1" x14ac:dyDescent="0.25"/>
  <cols>
    <col min="1" max="1" width="9.140625" style="1"/>
    <col min="3" max="3" width="17" customWidth="1"/>
    <col min="5" max="5" width="19.140625" customWidth="1"/>
    <col min="6" max="6" width="0" hidden="1" customWidth="1" outlineLevel="1"/>
    <col min="7" max="7" width="15.5703125" hidden="1" customWidth="1" outlineLevel="1"/>
    <col min="8" max="8" width="17.5703125" hidden="1" customWidth="1" outlineLevel="1"/>
    <col min="9" max="15" width="0" hidden="1" customWidth="1" outlineLevel="1"/>
    <col min="16" max="16" width="4.7109375" hidden="1" customWidth="1" outlineLevel="1"/>
    <col min="17" max="17" width="9.140625" collapsed="1"/>
  </cols>
  <sheetData>
    <row r="2" spans="1:16" ht="15.75" thickBot="1" x14ac:dyDescent="0.3"/>
    <row r="3" spans="1:16" s="52" customFormat="1" ht="30" x14ac:dyDescent="0.25">
      <c r="A3" s="51" t="s">
        <v>948</v>
      </c>
      <c r="B3" s="46" t="s">
        <v>933</v>
      </c>
      <c r="C3" s="46" t="s">
        <v>934</v>
      </c>
      <c r="D3" s="46" t="s">
        <v>935</v>
      </c>
      <c r="E3" s="46" t="s">
        <v>936</v>
      </c>
      <c r="F3" s="46" t="s">
        <v>937</v>
      </c>
      <c r="G3" s="46" t="s">
        <v>938</v>
      </c>
      <c r="H3" s="46" t="s">
        <v>939</v>
      </c>
      <c r="I3" s="46" t="s">
        <v>947</v>
      </c>
      <c r="J3" s="46" t="s">
        <v>940</v>
      </c>
      <c r="K3" s="46" t="s">
        <v>941</v>
      </c>
      <c r="L3" s="46" t="s">
        <v>942</v>
      </c>
      <c r="M3" s="46" t="s">
        <v>943</v>
      </c>
      <c r="N3" s="46" t="s">
        <v>944</v>
      </c>
      <c r="O3" s="46" t="s">
        <v>945</v>
      </c>
      <c r="P3" s="47" t="s">
        <v>946</v>
      </c>
    </row>
    <row r="4" spans="1:16" s="4" customFormat="1" ht="45.75" customHeight="1" x14ac:dyDescent="0.25">
      <c r="A4" s="34">
        <v>1</v>
      </c>
      <c r="B4" s="5" t="s">
        <v>56</v>
      </c>
      <c r="C4" s="5" t="s">
        <v>57</v>
      </c>
      <c r="D4" s="5" t="s">
        <v>33</v>
      </c>
      <c r="E4" s="5" t="s">
        <v>58</v>
      </c>
      <c r="F4" s="5" t="s">
        <v>59</v>
      </c>
      <c r="G4" s="5" t="s">
        <v>61</v>
      </c>
      <c r="H4" s="5" t="s">
        <v>62</v>
      </c>
      <c r="I4" s="5" t="s">
        <v>38</v>
      </c>
      <c r="J4" s="5" t="s">
        <v>63</v>
      </c>
      <c r="K4" s="5" t="s">
        <v>64</v>
      </c>
      <c r="L4" s="5" t="s">
        <v>38</v>
      </c>
      <c r="M4" s="5" t="s">
        <v>38</v>
      </c>
      <c r="N4" s="5" t="s">
        <v>43</v>
      </c>
      <c r="O4" s="5" t="s">
        <v>65</v>
      </c>
      <c r="P4" s="6" t="s">
        <v>65</v>
      </c>
    </row>
    <row r="5" spans="1:16" s="4" customFormat="1" ht="135" x14ac:dyDescent="0.25">
      <c r="A5" s="34">
        <v>2</v>
      </c>
      <c r="B5" s="5" t="s">
        <v>126</v>
      </c>
      <c r="C5" s="5" t="s">
        <v>127</v>
      </c>
      <c r="D5" s="5" t="s">
        <v>97</v>
      </c>
      <c r="E5" s="5" t="s">
        <v>128</v>
      </c>
      <c r="F5" s="5" t="s">
        <v>59</v>
      </c>
      <c r="G5" s="5" t="s">
        <v>61</v>
      </c>
      <c r="H5" s="5" t="s">
        <v>62</v>
      </c>
      <c r="I5" s="5" t="s">
        <v>38</v>
      </c>
      <c r="J5" s="5" t="s">
        <v>129</v>
      </c>
      <c r="K5" s="5" t="s">
        <v>74</v>
      </c>
      <c r="L5" s="5" t="s">
        <v>38</v>
      </c>
      <c r="M5" s="5" t="s">
        <v>38</v>
      </c>
      <c r="N5" s="5" t="s">
        <v>130</v>
      </c>
      <c r="O5" s="5" t="s">
        <v>131</v>
      </c>
      <c r="P5" s="6" t="s">
        <v>132</v>
      </c>
    </row>
    <row r="6" spans="1:16" s="4" customFormat="1" ht="60" x14ac:dyDescent="0.25">
      <c r="A6" s="34">
        <v>3</v>
      </c>
      <c r="B6" s="5" t="s">
        <v>346</v>
      </c>
      <c r="C6" s="5" t="s">
        <v>347</v>
      </c>
      <c r="D6" s="5" t="s">
        <v>33</v>
      </c>
      <c r="E6" s="5" t="s">
        <v>348</v>
      </c>
      <c r="F6" s="5" t="s">
        <v>59</v>
      </c>
      <c r="G6" s="5" t="s">
        <v>61</v>
      </c>
      <c r="H6" s="5" t="s">
        <v>62</v>
      </c>
      <c r="I6" s="5" t="s">
        <v>38</v>
      </c>
      <c r="J6" s="5" t="s">
        <v>349</v>
      </c>
      <c r="K6" s="5" t="s">
        <v>350</v>
      </c>
      <c r="L6" s="5" t="s">
        <v>38</v>
      </c>
      <c r="M6" s="5" t="s">
        <v>38</v>
      </c>
      <c r="N6" s="5" t="s">
        <v>130</v>
      </c>
      <c r="O6" s="5" t="s">
        <v>351</v>
      </c>
      <c r="P6" s="6" t="s">
        <v>351</v>
      </c>
    </row>
    <row r="7" spans="1:16" s="4" customFormat="1" ht="90" x14ac:dyDescent="0.25">
      <c r="A7" s="34">
        <v>4</v>
      </c>
      <c r="B7" s="5" t="s">
        <v>628</v>
      </c>
      <c r="C7" s="5" t="s">
        <v>629</v>
      </c>
      <c r="D7" s="5" t="s">
        <v>511</v>
      </c>
      <c r="E7" s="5" t="s">
        <v>630</v>
      </c>
      <c r="F7" s="5" t="s">
        <v>59</v>
      </c>
      <c r="G7" s="5" t="s">
        <v>61</v>
      </c>
      <c r="H7" s="5" t="s">
        <v>62</v>
      </c>
      <c r="I7" s="5" t="s">
        <v>38</v>
      </c>
      <c r="J7" s="5" t="s">
        <v>631</v>
      </c>
      <c r="K7" s="5" t="s">
        <v>74</v>
      </c>
      <c r="L7" s="5" t="s">
        <v>38</v>
      </c>
      <c r="M7" s="5" t="s">
        <v>38</v>
      </c>
      <c r="N7" s="5" t="s">
        <v>130</v>
      </c>
      <c r="O7" s="5" t="s">
        <v>632</v>
      </c>
      <c r="P7" s="6" t="s">
        <v>633</v>
      </c>
    </row>
    <row r="8" spans="1:16" s="4" customFormat="1" ht="60.75" thickBot="1" x14ac:dyDescent="0.3">
      <c r="A8" s="35">
        <v>5</v>
      </c>
      <c r="B8" s="7" t="s">
        <v>874</v>
      </c>
      <c r="C8" s="7" t="s">
        <v>875</v>
      </c>
      <c r="D8" s="7" t="s">
        <v>528</v>
      </c>
      <c r="E8" s="7" t="s">
        <v>876</v>
      </c>
      <c r="F8" s="7" t="s">
        <v>59</v>
      </c>
      <c r="G8" s="7" t="s">
        <v>61</v>
      </c>
      <c r="H8" s="7" t="s">
        <v>62</v>
      </c>
      <c r="I8" s="7" t="s">
        <v>38</v>
      </c>
      <c r="J8" s="7" t="s">
        <v>877</v>
      </c>
      <c r="K8" s="7" t="s">
        <v>225</v>
      </c>
      <c r="L8" s="7" t="s">
        <v>38</v>
      </c>
      <c r="M8" s="7" t="s">
        <v>38</v>
      </c>
      <c r="N8" s="7" t="s">
        <v>130</v>
      </c>
      <c r="O8" s="7" t="s">
        <v>878</v>
      </c>
      <c r="P8" s="8" t="s">
        <v>879</v>
      </c>
    </row>
  </sheetData>
  <phoneticPr fontId="2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212"/>
  <sheetViews>
    <sheetView tabSelected="1" view="pageBreakPreview" topLeftCell="AP1" zoomScale="40" zoomScaleNormal="50" zoomScaleSheetLayoutView="40" workbookViewId="0">
      <selection activeCell="BR22" sqref="BR22"/>
    </sheetView>
  </sheetViews>
  <sheetFormatPr defaultRowHeight="37.5" outlineLevelCol="1" x14ac:dyDescent="0.5"/>
  <cols>
    <col min="1" max="1" width="15" style="80" customWidth="1" outlineLevel="1"/>
    <col min="2" max="2" width="45.85546875" style="219" customWidth="1" outlineLevel="1"/>
    <col min="3" max="3" width="30.42578125" style="215" bestFit="1" customWidth="1" outlineLevel="1"/>
    <col min="4" max="4" width="24.7109375" style="219" customWidth="1" outlineLevel="1"/>
    <col min="5" max="5" width="251.5703125" style="215" customWidth="1"/>
    <col min="6" max="6" width="38" style="81" hidden="1" customWidth="1"/>
    <col min="7" max="7" width="21.140625" style="56" customWidth="1" outlineLevel="1"/>
    <col min="8" max="8" width="20.42578125" style="56" customWidth="1" outlineLevel="1"/>
    <col min="9" max="9" width="19.28515625" style="56" customWidth="1" outlineLevel="1"/>
    <col min="10" max="10" width="20.7109375" style="56" customWidth="1" outlineLevel="1"/>
    <col min="11" max="11" width="17.85546875" style="57" customWidth="1" outlineLevel="1"/>
    <col min="12" max="12" width="19.5703125" style="56" customWidth="1" outlineLevel="1"/>
    <col min="13" max="13" width="19.28515625" style="56" customWidth="1" outlineLevel="1"/>
    <col min="14" max="14" width="21.140625" style="56" customWidth="1" outlineLevel="1"/>
    <col min="15" max="15" width="21.85546875" style="56" customWidth="1" outlineLevel="1"/>
    <col min="16" max="16" width="19" style="57" customWidth="1" outlineLevel="1"/>
    <col min="17" max="17" width="21" style="56" customWidth="1" outlineLevel="1"/>
    <col min="18" max="18" width="21.140625" style="56" customWidth="1" outlineLevel="1"/>
    <col min="19" max="19" width="20.140625" style="56" customWidth="1" outlineLevel="1"/>
    <col min="20" max="20" width="19.7109375" style="3" customWidth="1" outlineLevel="1"/>
    <col min="21" max="21" width="19" style="71" customWidth="1" outlineLevel="1"/>
    <col min="22" max="22" width="25.7109375" style="3" customWidth="1"/>
    <col min="23" max="24" width="20.28515625" style="3" customWidth="1" outlineLevel="1"/>
    <col min="25" max="25" width="19.7109375" style="3" customWidth="1" outlineLevel="1"/>
    <col min="26" max="26" width="20" style="3" customWidth="1" outlineLevel="1"/>
    <col min="27" max="27" width="18" style="3" customWidth="1" outlineLevel="1"/>
    <col min="28" max="28" width="19.85546875" style="3" customWidth="1" outlineLevel="1"/>
    <col min="29" max="29" width="20.5703125" style="3" customWidth="1" outlineLevel="1"/>
    <col min="30" max="31" width="22.42578125" style="3" customWidth="1" outlineLevel="1"/>
    <col min="32" max="32" width="17.85546875" style="3" customWidth="1" outlineLevel="1"/>
    <col min="33" max="33" width="19.42578125" style="3" customWidth="1" outlineLevel="1"/>
    <col min="34" max="34" width="19.140625" style="3" customWidth="1" outlineLevel="1"/>
    <col min="35" max="35" width="19.42578125" style="3" customWidth="1" outlineLevel="1"/>
    <col min="36" max="36" width="19.140625" style="3" customWidth="1" outlineLevel="1"/>
    <col min="37" max="37" width="16.42578125" style="3" customWidth="1" outlineLevel="1"/>
    <col min="38" max="38" width="26.140625" style="3" customWidth="1"/>
    <col min="39" max="39" width="19.140625" style="3" customWidth="1" outlineLevel="1"/>
    <col min="40" max="40" width="19.42578125" style="3" customWidth="1" outlineLevel="1"/>
    <col min="41" max="42" width="19.5703125" style="3" customWidth="1" outlineLevel="1"/>
    <col min="43" max="43" width="17.85546875" style="3" customWidth="1" outlineLevel="1"/>
    <col min="44" max="44" width="19.42578125" style="3" customWidth="1" outlineLevel="1"/>
    <col min="45" max="46" width="19.5703125" style="3" customWidth="1" outlineLevel="1"/>
    <col min="47" max="47" width="19.42578125" style="3" customWidth="1" outlineLevel="1"/>
    <col min="48" max="48" width="20.28515625" style="3" customWidth="1" outlineLevel="1"/>
    <col min="49" max="49" width="19.42578125" style="3" customWidth="1" outlineLevel="1"/>
    <col min="50" max="50" width="19.5703125" style="3" customWidth="1" outlineLevel="1"/>
    <col min="51" max="51" width="19.42578125" style="3" customWidth="1" outlineLevel="1"/>
    <col min="52" max="52" width="19.140625" style="3" customWidth="1" outlineLevel="1"/>
    <col min="53" max="53" width="18.140625" style="3" customWidth="1" outlineLevel="1"/>
    <col min="54" max="54" width="25.42578125" style="71" customWidth="1"/>
    <col min="55" max="55" width="19.140625" style="70" customWidth="1"/>
    <col min="56" max="57" width="19.42578125" style="3" customWidth="1"/>
    <col min="58" max="58" width="19.140625" style="3" customWidth="1"/>
    <col min="59" max="59" width="20" style="3" customWidth="1"/>
    <col min="60" max="61" width="19.28515625" style="3" customWidth="1"/>
    <col min="62" max="63" width="19.42578125" style="3" customWidth="1"/>
    <col min="64" max="64" width="17.42578125" style="3" customWidth="1"/>
    <col min="65" max="65" width="19.5703125" style="3" customWidth="1"/>
    <col min="66" max="67" width="19.140625" style="3" customWidth="1"/>
    <col min="68" max="68" width="19.5703125" style="3" customWidth="1"/>
    <col min="69" max="69" width="19" style="3" customWidth="1"/>
    <col min="70" max="70" width="26.85546875" style="3" customWidth="1"/>
    <col min="71" max="71" width="29.85546875" style="3" customWidth="1"/>
    <col min="72" max="16384" width="9.140625" style="3"/>
  </cols>
  <sheetData>
    <row r="1" spans="1:99" x14ac:dyDescent="0.5">
      <c r="BG1" s="305" t="s">
        <v>14</v>
      </c>
      <c r="BH1" s="305"/>
      <c r="BI1" s="305"/>
      <c r="BJ1" s="305"/>
      <c r="BK1" s="305"/>
      <c r="BL1" s="305"/>
      <c r="BM1" s="305"/>
      <c r="BN1" s="305"/>
      <c r="BO1" s="305"/>
      <c r="BP1" s="305"/>
      <c r="BQ1" s="305"/>
      <c r="BR1" s="305"/>
      <c r="BS1" s="305"/>
    </row>
    <row r="2" spans="1:99" ht="37.5" customHeight="1" x14ac:dyDescent="0.5">
      <c r="BG2" s="319" t="s">
        <v>4</v>
      </c>
      <c r="BH2" s="319"/>
      <c r="BI2" s="319"/>
      <c r="BJ2" s="319"/>
      <c r="BK2" s="319"/>
      <c r="BL2" s="319"/>
      <c r="BM2" s="319"/>
      <c r="BN2" s="319"/>
      <c r="BO2" s="319"/>
      <c r="BP2" s="319"/>
      <c r="BQ2" s="319"/>
      <c r="BR2" s="319"/>
      <c r="BS2" s="319"/>
    </row>
    <row r="3" spans="1:99" x14ac:dyDescent="0.5">
      <c r="BG3" s="319"/>
      <c r="BH3" s="319"/>
      <c r="BI3" s="319"/>
      <c r="BJ3" s="319"/>
      <c r="BK3" s="319"/>
      <c r="BL3" s="319"/>
      <c r="BM3" s="319"/>
      <c r="BN3" s="319"/>
      <c r="BO3" s="319"/>
      <c r="BP3" s="319"/>
      <c r="BQ3" s="319"/>
      <c r="BR3" s="319"/>
      <c r="BS3" s="319"/>
    </row>
    <row r="4" spans="1:99" ht="37.5" customHeight="1" x14ac:dyDescent="0.5">
      <c r="BG4" s="306" t="s">
        <v>989</v>
      </c>
      <c r="BH4" s="306"/>
      <c r="BI4" s="306"/>
      <c r="BJ4" s="306"/>
      <c r="BK4" s="306"/>
      <c r="BL4" s="306"/>
      <c r="BM4" s="306"/>
      <c r="BN4" s="306"/>
      <c r="BO4" s="306"/>
      <c r="BP4" s="306"/>
      <c r="BQ4" s="306"/>
      <c r="BR4" s="306"/>
      <c r="BS4" s="306"/>
    </row>
    <row r="5" spans="1:99" ht="37.5" customHeight="1" x14ac:dyDescent="0.5">
      <c r="BG5" s="184"/>
      <c r="BH5" s="184"/>
      <c r="BI5" s="184"/>
      <c r="BJ5" s="184"/>
      <c r="BK5" s="184"/>
      <c r="BL5" s="184"/>
      <c r="BM5" s="184"/>
      <c r="BN5" s="184"/>
      <c r="BO5" s="184"/>
      <c r="BP5" s="285" t="s">
        <v>990</v>
      </c>
      <c r="BQ5" s="285"/>
      <c r="BR5" s="285"/>
      <c r="BS5" s="285"/>
    </row>
    <row r="6" spans="1:99" ht="37.5" customHeight="1" x14ac:dyDescent="0.5">
      <c r="BG6" s="306" t="s">
        <v>15</v>
      </c>
      <c r="BH6" s="306"/>
      <c r="BI6" s="306"/>
      <c r="BJ6" s="306"/>
      <c r="BK6" s="306"/>
      <c r="BL6" s="306"/>
      <c r="BM6" s="306"/>
      <c r="BN6" s="306"/>
      <c r="BO6" s="306"/>
      <c r="BP6" s="306"/>
      <c r="BQ6" s="306"/>
      <c r="BR6" s="306"/>
      <c r="BS6" s="306"/>
    </row>
    <row r="7" spans="1:99" ht="37.5" customHeight="1" x14ac:dyDescent="0.5">
      <c r="BG7" s="306" t="s">
        <v>1139</v>
      </c>
      <c r="BH7" s="306"/>
      <c r="BI7" s="306"/>
      <c r="BJ7" s="306"/>
      <c r="BK7" s="306"/>
      <c r="BL7" s="306"/>
      <c r="BM7" s="306"/>
      <c r="BN7" s="306"/>
      <c r="BO7" s="306"/>
      <c r="BP7" s="306"/>
      <c r="BQ7" s="306"/>
      <c r="BR7" s="306"/>
      <c r="BS7" s="306"/>
    </row>
    <row r="9" spans="1:99" ht="22.5" customHeight="1" x14ac:dyDescent="0.25">
      <c r="A9" s="307" t="s">
        <v>1131</v>
      </c>
      <c r="B9" s="307"/>
      <c r="C9" s="307"/>
      <c r="D9" s="307"/>
      <c r="E9" s="307"/>
      <c r="F9" s="307"/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C9" s="307"/>
      <c r="AD9" s="307"/>
      <c r="AE9" s="307"/>
      <c r="AF9" s="307"/>
      <c r="AG9" s="307"/>
      <c r="AH9" s="307"/>
      <c r="AI9" s="307"/>
      <c r="AJ9" s="307"/>
      <c r="AK9" s="307"/>
      <c r="AL9" s="307"/>
      <c r="AM9" s="307"/>
      <c r="AN9" s="307"/>
      <c r="AO9" s="307"/>
      <c r="AP9" s="307"/>
      <c r="AQ9" s="307"/>
      <c r="AR9" s="307"/>
      <c r="AS9" s="307"/>
      <c r="AT9" s="307"/>
      <c r="AU9" s="307"/>
      <c r="AV9" s="307"/>
      <c r="AW9" s="307"/>
      <c r="AX9" s="307"/>
      <c r="AY9" s="307"/>
      <c r="AZ9" s="307"/>
      <c r="BA9" s="307"/>
      <c r="BB9" s="307"/>
      <c r="BC9" s="307"/>
      <c r="BD9" s="307"/>
      <c r="BE9" s="307"/>
      <c r="BF9" s="307"/>
      <c r="BG9" s="307"/>
      <c r="BH9" s="307"/>
      <c r="BI9" s="307"/>
      <c r="BJ9" s="307"/>
      <c r="BK9" s="307"/>
      <c r="BL9" s="307"/>
      <c r="BM9" s="307"/>
      <c r="BN9" s="307"/>
      <c r="BO9" s="307"/>
      <c r="BP9" s="307"/>
      <c r="BQ9" s="307"/>
      <c r="BR9" s="307"/>
      <c r="BS9" s="307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</row>
    <row r="10" spans="1:99" ht="31.5" customHeight="1" x14ac:dyDescent="0.25">
      <c r="A10" s="307"/>
      <c r="B10" s="307"/>
      <c r="C10" s="307"/>
      <c r="D10" s="307"/>
      <c r="E10" s="307"/>
      <c r="F10" s="307"/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  <c r="AE10" s="307"/>
      <c r="AF10" s="307"/>
      <c r="AG10" s="307"/>
      <c r="AH10" s="307"/>
      <c r="AI10" s="307"/>
      <c r="AJ10" s="307"/>
      <c r="AK10" s="307"/>
      <c r="AL10" s="307"/>
      <c r="AM10" s="307"/>
      <c r="AN10" s="307"/>
      <c r="AO10" s="307"/>
      <c r="AP10" s="307"/>
      <c r="AQ10" s="307"/>
      <c r="AR10" s="307"/>
      <c r="AS10" s="307"/>
      <c r="AT10" s="307"/>
      <c r="AU10" s="307"/>
      <c r="AV10" s="307"/>
      <c r="AW10" s="307"/>
      <c r="AX10" s="307"/>
      <c r="AY10" s="307"/>
      <c r="AZ10" s="307"/>
      <c r="BA10" s="307"/>
      <c r="BB10" s="307"/>
      <c r="BC10" s="307"/>
      <c r="BD10" s="307"/>
      <c r="BE10" s="307"/>
      <c r="BF10" s="307"/>
      <c r="BG10" s="307"/>
      <c r="BH10" s="307"/>
      <c r="BI10" s="307"/>
      <c r="BJ10" s="307"/>
      <c r="BK10" s="307"/>
      <c r="BL10" s="307"/>
      <c r="BM10" s="307"/>
      <c r="BN10" s="307"/>
      <c r="BO10" s="307"/>
      <c r="BP10" s="307"/>
      <c r="BQ10" s="307"/>
      <c r="BR10" s="307"/>
      <c r="BS10" s="307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</row>
    <row r="11" spans="1:99" ht="27.75" customHeight="1" x14ac:dyDescent="0.25">
      <c r="A11" s="307"/>
      <c r="B11" s="307"/>
      <c r="C11" s="307"/>
      <c r="D11" s="307"/>
      <c r="E11" s="307"/>
      <c r="F11" s="307"/>
      <c r="G11" s="307"/>
      <c r="H11" s="307"/>
      <c r="I11" s="307"/>
      <c r="J11" s="307"/>
      <c r="K11" s="307"/>
      <c r="L11" s="307"/>
      <c r="M11" s="307"/>
      <c r="N11" s="307"/>
      <c r="O11" s="307"/>
      <c r="P11" s="307"/>
      <c r="Q11" s="307"/>
      <c r="R11" s="307"/>
      <c r="S11" s="307"/>
      <c r="T11" s="307"/>
      <c r="U11" s="307"/>
      <c r="V11" s="307"/>
      <c r="W11" s="307"/>
      <c r="X11" s="307"/>
      <c r="Y11" s="307"/>
      <c r="Z11" s="307"/>
      <c r="AA11" s="307"/>
      <c r="AB11" s="307"/>
      <c r="AC11" s="307"/>
      <c r="AD11" s="307"/>
      <c r="AE11" s="307"/>
      <c r="AF11" s="307"/>
      <c r="AG11" s="307"/>
      <c r="AH11" s="307"/>
      <c r="AI11" s="307"/>
      <c r="AJ11" s="307"/>
      <c r="AK11" s="307"/>
      <c r="AL11" s="307"/>
      <c r="AM11" s="307"/>
      <c r="AN11" s="307"/>
      <c r="AO11" s="307"/>
      <c r="AP11" s="307"/>
      <c r="AQ11" s="307"/>
      <c r="AR11" s="307"/>
      <c r="AS11" s="307"/>
      <c r="AT11" s="307"/>
      <c r="AU11" s="307"/>
      <c r="AV11" s="307"/>
      <c r="AW11" s="307"/>
      <c r="AX11" s="307"/>
      <c r="AY11" s="307"/>
      <c r="AZ11" s="307"/>
      <c r="BA11" s="307"/>
      <c r="BB11" s="307"/>
      <c r="BC11" s="307"/>
      <c r="BD11" s="307"/>
      <c r="BE11" s="307"/>
      <c r="BF11" s="307"/>
      <c r="BG11" s="307"/>
      <c r="BH11" s="307"/>
      <c r="BI11" s="307"/>
      <c r="BJ11" s="307"/>
      <c r="BK11" s="307"/>
      <c r="BL11" s="307"/>
      <c r="BM11" s="307"/>
      <c r="BN11" s="307"/>
      <c r="BO11" s="307"/>
      <c r="BP11" s="307"/>
      <c r="BQ11" s="307"/>
      <c r="BR11" s="307"/>
      <c r="BS11" s="307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</row>
    <row r="12" spans="1:99" ht="43.5" customHeight="1" x14ac:dyDescent="0.8">
      <c r="A12" s="307" t="s">
        <v>1138</v>
      </c>
      <c r="B12" s="307"/>
      <c r="C12" s="307"/>
      <c r="D12" s="307"/>
      <c r="E12" s="307"/>
      <c r="F12" s="307"/>
      <c r="G12" s="307"/>
      <c r="H12" s="307"/>
      <c r="I12" s="307"/>
      <c r="J12" s="307"/>
      <c r="K12" s="307"/>
      <c r="L12" s="307"/>
      <c r="M12" s="307"/>
      <c r="N12" s="307"/>
      <c r="O12" s="307"/>
      <c r="P12" s="307"/>
      <c r="Q12" s="307"/>
      <c r="R12" s="307"/>
      <c r="S12" s="307"/>
      <c r="T12" s="307"/>
      <c r="U12" s="307"/>
      <c r="V12" s="307"/>
      <c r="W12" s="307"/>
      <c r="X12" s="307"/>
      <c r="Y12" s="307"/>
      <c r="Z12" s="307"/>
      <c r="AA12" s="307"/>
      <c r="AB12" s="307"/>
      <c r="AC12" s="307"/>
      <c r="AD12" s="307"/>
      <c r="AE12" s="307"/>
      <c r="AF12" s="307"/>
      <c r="AG12" s="307"/>
      <c r="AH12" s="307"/>
      <c r="AI12" s="307"/>
      <c r="AJ12" s="307"/>
      <c r="AK12" s="307"/>
      <c r="AL12" s="307"/>
      <c r="AM12" s="307"/>
      <c r="AN12" s="307"/>
      <c r="AO12" s="307"/>
      <c r="AP12" s="307"/>
      <c r="AQ12" s="307"/>
      <c r="AR12" s="307"/>
      <c r="AS12" s="307"/>
      <c r="AT12" s="307"/>
      <c r="AU12" s="307"/>
      <c r="AV12" s="307"/>
      <c r="AW12" s="307"/>
      <c r="AX12" s="307"/>
      <c r="AY12" s="307"/>
      <c r="AZ12" s="307"/>
      <c r="BA12" s="307"/>
      <c r="BB12" s="307"/>
      <c r="BC12" s="307"/>
      <c r="BD12" s="307"/>
      <c r="BE12" s="307"/>
      <c r="BF12" s="307"/>
      <c r="BG12" s="307"/>
      <c r="BH12" s="307"/>
      <c r="BI12" s="307"/>
      <c r="BJ12" s="307"/>
      <c r="BK12" s="307"/>
      <c r="BL12" s="307"/>
      <c r="BM12" s="307"/>
      <c r="BN12" s="307"/>
      <c r="BO12" s="307"/>
      <c r="BP12" s="307"/>
      <c r="BQ12" s="307"/>
      <c r="BR12" s="307"/>
      <c r="BS12" s="307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</row>
    <row r="13" spans="1:99" ht="43.5" customHeight="1" x14ac:dyDescent="0.8">
      <c r="A13" s="82"/>
      <c r="B13" s="216"/>
      <c r="C13" s="216"/>
      <c r="D13" s="216"/>
      <c r="E13" s="216"/>
      <c r="F13" s="82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</row>
    <row r="14" spans="1:99" ht="38.25" customHeight="1" x14ac:dyDescent="0.55000000000000004">
      <c r="A14" s="83"/>
      <c r="B14" s="217"/>
      <c r="C14" s="217"/>
      <c r="D14" s="217"/>
      <c r="E14" s="217"/>
      <c r="F14" s="84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2"/>
      <c r="S14" s="72"/>
      <c r="T14" s="73"/>
      <c r="U14" s="74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4"/>
      <c r="BC14" s="75"/>
      <c r="BD14" s="73"/>
      <c r="BE14" s="73"/>
      <c r="BF14" s="73"/>
      <c r="BG14" s="310"/>
      <c r="BH14" s="310"/>
      <c r="BI14" s="310"/>
      <c r="BJ14" s="310"/>
      <c r="BK14" s="310"/>
      <c r="BL14" s="310"/>
      <c r="BM14" s="310"/>
      <c r="BN14" s="310"/>
      <c r="BO14" s="310"/>
      <c r="BP14" s="310"/>
      <c r="BQ14" s="310"/>
      <c r="BR14" s="310"/>
      <c r="BS14" s="310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</row>
    <row r="15" spans="1:99" ht="25.5" customHeight="1" thickBot="1" x14ac:dyDescent="0.6">
      <c r="A15" s="83"/>
      <c r="B15" s="217"/>
      <c r="C15" s="217"/>
      <c r="D15" s="217"/>
      <c r="E15" s="217"/>
      <c r="F15" s="84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2"/>
      <c r="S15" s="72"/>
      <c r="T15" s="73"/>
      <c r="U15" s="74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4"/>
      <c r="BC15" s="75"/>
      <c r="BD15" s="73"/>
      <c r="BE15" s="73"/>
      <c r="BF15" s="73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</row>
    <row r="16" spans="1:99" ht="0.75" hidden="1" customHeight="1" thickBot="1" x14ac:dyDescent="0.6">
      <c r="A16" s="83"/>
      <c r="B16" s="217"/>
      <c r="C16" s="217"/>
      <c r="D16" s="217"/>
      <c r="E16" s="217"/>
      <c r="F16" s="84"/>
      <c r="G16" s="77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2"/>
      <c r="S16" s="72"/>
      <c r="T16" s="73"/>
      <c r="U16" s="74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4"/>
      <c r="BC16" s="78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</row>
    <row r="17" spans="1:71" ht="33.75" customHeight="1" thickBot="1" x14ac:dyDescent="0.5">
      <c r="A17" s="302" t="s">
        <v>948</v>
      </c>
      <c r="B17" s="296" t="s">
        <v>1000</v>
      </c>
      <c r="C17" s="290" t="s">
        <v>996</v>
      </c>
      <c r="D17" s="291"/>
      <c r="E17" s="296" t="s">
        <v>974</v>
      </c>
      <c r="F17" s="296" t="s">
        <v>0</v>
      </c>
      <c r="G17" s="320" t="s">
        <v>5</v>
      </c>
      <c r="H17" s="321"/>
      <c r="I17" s="321"/>
      <c r="J17" s="321"/>
      <c r="K17" s="321"/>
      <c r="L17" s="321"/>
      <c r="M17" s="321"/>
      <c r="N17" s="321"/>
      <c r="O17" s="321"/>
      <c r="P17" s="321"/>
      <c r="Q17" s="321"/>
      <c r="R17" s="321"/>
      <c r="S17" s="321"/>
      <c r="T17" s="321"/>
      <c r="U17" s="322"/>
      <c r="V17" s="296" t="s">
        <v>12</v>
      </c>
      <c r="W17" s="312" t="s">
        <v>6</v>
      </c>
      <c r="X17" s="313"/>
      <c r="Y17" s="313"/>
      <c r="Z17" s="313"/>
      <c r="AA17" s="313"/>
      <c r="AB17" s="313"/>
      <c r="AC17" s="313"/>
      <c r="AD17" s="313"/>
      <c r="AE17" s="313"/>
      <c r="AF17" s="313"/>
      <c r="AG17" s="313"/>
      <c r="AH17" s="313"/>
      <c r="AI17" s="313"/>
      <c r="AJ17" s="313"/>
      <c r="AK17" s="314"/>
      <c r="AL17" s="296" t="s">
        <v>11</v>
      </c>
      <c r="AM17" s="312" t="s">
        <v>7</v>
      </c>
      <c r="AN17" s="313"/>
      <c r="AO17" s="313"/>
      <c r="AP17" s="313"/>
      <c r="AQ17" s="313"/>
      <c r="AR17" s="313"/>
      <c r="AS17" s="313"/>
      <c r="AT17" s="313"/>
      <c r="AU17" s="313"/>
      <c r="AV17" s="313"/>
      <c r="AW17" s="313"/>
      <c r="AX17" s="313"/>
      <c r="AY17" s="313"/>
      <c r="AZ17" s="313"/>
      <c r="BA17" s="314"/>
      <c r="BB17" s="296" t="s">
        <v>10</v>
      </c>
      <c r="BC17" s="312" t="s">
        <v>8</v>
      </c>
      <c r="BD17" s="313"/>
      <c r="BE17" s="313"/>
      <c r="BF17" s="313"/>
      <c r="BG17" s="313"/>
      <c r="BH17" s="313"/>
      <c r="BI17" s="313"/>
      <c r="BJ17" s="313"/>
      <c r="BK17" s="313"/>
      <c r="BL17" s="313"/>
      <c r="BM17" s="313"/>
      <c r="BN17" s="313"/>
      <c r="BO17" s="313"/>
      <c r="BP17" s="313"/>
      <c r="BQ17" s="314"/>
      <c r="BR17" s="296" t="s">
        <v>9</v>
      </c>
      <c r="BS17" s="296" t="s">
        <v>980</v>
      </c>
    </row>
    <row r="18" spans="1:71" ht="33.75" customHeight="1" thickBot="1" x14ac:dyDescent="0.5">
      <c r="A18" s="303"/>
      <c r="B18" s="297"/>
      <c r="C18" s="292"/>
      <c r="D18" s="293"/>
      <c r="E18" s="297"/>
      <c r="F18" s="297"/>
      <c r="G18" s="286" t="s">
        <v>976</v>
      </c>
      <c r="H18" s="287"/>
      <c r="I18" s="287"/>
      <c r="J18" s="288"/>
      <c r="K18" s="308" t="s">
        <v>969</v>
      </c>
      <c r="L18" s="286" t="s">
        <v>977</v>
      </c>
      <c r="M18" s="287"/>
      <c r="N18" s="287"/>
      <c r="O18" s="288"/>
      <c r="P18" s="308" t="s">
        <v>969</v>
      </c>
      <c r="Q18" s="286" t="s">
        <v>978</v>
      </c>
      <c r="R18" s="287"/>
      <c r="S18" s="287"/>
      <c r="T18" s="288"/>
      <c r="U18" s="315" t="s">
        <v>969</v>
      </c>
      <c r="V18" s="297"/>
      <c r="W18" s="286" t="s">
        <v>968</v>
      </c>
      <c r="X18" s="287"/>
      <c r="Y18" s="287"/>
      <c r="Z18" s="288"/>
      <c r="AA18" s="311" t="s">
        <v>969</v>
      </c>
      <c r="AB18" s="286" t="s">
        <v>955</v>
      </c>
      <c r="AC18" s="287"/>
      <c r="AD18" s="287"/>
      <c r="AE18" s="288"/>
      <c r="AF18" s="311" t="s">
        <v>969</v>
      </c>
      <c r="AG18" s="286" t="s">
        <v>956</v>
      </c>
      <c r="AH18" s="287"/>
      <c r="AI18" s="287"/>
      <c r="AJ18" s="288"/>
      <c r="AK18" s="283" t="s">
        <v>969</v>
      </c>
      <c r="AL18" s="297"/>
      <c r="AM18" s="286" t="s">
        <v>957</v>
      </c>
      <c r="AN18" s="287"/>
      <c r="AO18" s="287"/>
      <c r="AP18" s="288"/>
      <c r="AQ18" s="311" t="s">
        <v>969</v>
      </c>
      <c r="AR18" s="286" t="s">
        <v>958</v>
      </c>
      <c r="AS18" s="287"/>
      <c r="AT18" s="287"/>
      <c r="AU18" s="288"/>
      <c r="AV18" s="311" t="s">
        <v>969</v>
      </c>
      <c r="AW18" s="286" t="s">
        <v>959</v>
      </c>
      <c r="AX18" s="287"/>
      <c r="AY18" s="287"/>
      <c r="AZ18" s="288"/>
      <c r="BA18" s="283" t="s">
        <v>969</v>
      </c>
      <c r="BB18" s="297"/>
      <c r="BC18" s="325" t="s">
        <v>960</v>
      </c>
      <c r="BD18" s="326"/>
      <c r="BE18" s="326"/>
      <c r="BF18" s="327"/>
      <c r="BG18" s="324" t="s">
        <v>969</v>
      </c>
      <c r="BH18" s="325" t="s">
        <v>961</v>
      </c>
      <c r="BI18" s="326"/>
      <c r="BJ18" s="326"/>
      <c r="BK18" s="327"/>
      <c r="BL18" s="324" t="s">
        <v>969</v>
      </c>
      <c r="BM18" s="325" t="s">
        <v>962</v>
      </c>
      <c r="BN18" s="326"/>
      <c r="BO18" s="326"/>
      <c r="BP18" s="327"/>
      <c r="BQ18" s="323" t="s">
        <v>969</v>
      </c>
      <c r="BR18" s="297"/>
      <c r="BS18" s="297"/>
    </row>
    <row r="19" spans="1:71" ht="141.75" customHeight="1" thickBot="1" x14ac:dyDescent="0.25">
      <c r="A19" s="304"/>
      <c r="B19" s="298"/>
      <c r="C19" s="294"/>
      <c r="D19" s="295"/>
      <c r="E19" s="298"/>
      <c r="F19" s="298"/>
      <c r="G19" s="169" t="s">
        <v>951</v>
      </c>
      <c r="H19" s="170" t="s">
        <v>952</v>
      </c>
      <c r="I19" s="170" t="s">
        <v>953</v>
      </c>
      <c r="J19" s="170" t="s">
        <v>954</v>
      </c>
      <c r="K19" s="309"/>
      <c r="L19" s="170" t="s">
        <v>951</v>
      </c>
      <c r="M19" s="170" t="s">
        <v>952</v>
      </c>
      <c r="N19" s="170" t="s">
        <v>953</v>
      </c>
      <c r="O19" s="170" t="s">
        <v>954</v>
      </c>
      <c r="P19" s="309"/>
      <c r="Q19" s="170" t="s">
        <v>951</v>
      </c>
      <c r="R19" s="170" t="s">
        <v>952</v>
      </c>
      <c r="S19" s="170" t="s">
        <v>953</v>
      </c>
      <c r="T19" s="170" t="s">
        <v>954</v>
      </c>
      <c r="U19" s="284"/>
      <c r="V19" s="298"/>
      <c r="W19" s="169" t="s">
        <v>951</v>
      </c>
      <c r="X19" s="170" t="s">
        <v>952</v>
      </c>
      <c r="Y19" s="170" t="s">
        <v>953</v>
      </c>
      <c r="Z19" s="170" t="s">
        <v>954</v>
      </c>
      <c r="AA19" s="309"/>
      <c r="AB19" s="170" t="s">
        <v>951</v>
      </c>
      <c r="AC19" s="170" t="s">
        <v>952</v>
      </c>
      <c r="AD19" s="170" t="s">
        <v>953</v>
      </c>
      <c r="AE19" s="170" t="s">
        <v>954</v>
      </c>
      <c r="AF19" s="309"/>
      <c r="AG19" s="170" t="s">
        <v>951</v>
      </c>
      <c r="AH19" s="170" t="s">
        <v>952</v>
      </c>
      <c r="AI19" s="170" t="s">
        <v>953</v>
      </c>
      <c r="AJ19" s="170" t="s">
        <v>954</v>
      </c>
      <c r="AK19" s="284"/>
      <c r="AL19" s="298"/>
      <c r="AM19" s="167" t="s">
        <v>951</v>
      </c>
      <c r="AN19" s="168" t="s">
        <v>952</v>
      </c>
      <c r="AO19" s="168" t="s">
        <v>953</v>
      </c>
      <c r="AP19" s="168" t="s">
        <v>954</v>
      </c>
      <c r="AQ19" s="309"/>
      <c r="AR19" s="168" t="s">
        <v>951</v>
      </c>
      <c r="AS19" s="168" t="s">
        <v>952</v>
      </c>
      <c r="AT19" s="168" t="s">
        <v>953</v>
      </c>
      <c r="AU19" s="168" t="s">
        <v>954</v>
      </c>
      <c r="AV19" s="309"/>
      <c r="AW19" s="168" t="s">
        <v>951</v>
      </c>
      <c r="AX19" s="168" t="s">
        <v>952</v>
      </c>
      <c r="AY19" s="168" t="s">
        <v>953</v>
      </c>
      <c r="AZ19" s="168" t="s">
        <v>954</v>
      </c>
      <c r="BA19" s="284"/>
      <c r="BB19" s="298"/>
      <c r="BC19" s="167" t="s">
        <v>979</v>
      </c>
      <c r="BD19" s="168" t="s">
        <v>952</v>
      </c>
      <c r="BE19" s="168" t="s">
        <v>953</v>
      </c>
      <c r="BF19" s="168" t="s">
        <v>954</v>
      </c>
      <c r="BG19" s="309"/>
      <c r="BH19" s="168" t="s">
        <v>979</v>
      </c>
      <c r="BI19" s="168" t="s">
        <v>952</v>
      </c>
      <c r="BJ19" s="168" t="s">
        <v>953</v>
      </c>
      <c r="BK19" s="168" t="s">
        <v>954</v>
      </c>
      <c r="BL19" s="309"/>
      <c r="BM19" s="168" t="s">
        <v>979</v>
      </c>
      <c r="BN19" s="168" t="s">
        <v>952</v>
      </c>
      <c r="BO19" s="168" t="s">
        <v>953</v>
      </c>
      <c r="BP19" s="168" t="s">
        <v>954</v>
      </c>
      <c r="BQ19" s="284"/>
      <c r="BR19" s="298"/>
      <c r="BS19" s="298"/>
    </row>
    <row r="20" spans="1:71" ht="38.25" customHeight="1" thickBot="1" x14ac:dyDescent="0.55000000000000004">
      <c r="A20" s="254"/>
      <c r="B20" s="316" t="s">
        <v>912</v>
      </c>
      <c r="C20" s="317"/>
      <c r="D20" s="317"/>
      <c r="E20" s="318"/>
      <c r="F20" s="161"/>
      <c r="G20" s="101"/>
      <c r="H20" s="101"/>
      <c r="I20" s="101"/>
      <c r="J20" s="101"/>
      <c r="K20" s="102"/>
      <c r="L20" s="101"/>
      <c r="M20" s="101"/>
      <c r="N20" s="101"/>
      <c r="O20" s="101"/>
      <c r="P20" s="102"/>
      <c r="Q20" s="101"/>
      <c r="R20" s="101"/>
      <c r="S20" s="101"/>
      <c r="T20" s="103"/>
      <c r="U20" s="102"/>
      <c r="V20" s="103"/>
      <c r="W20" s="103"/>
      <c r="X20" s="103"/>
      <c r="Y20" s="103"/>
      <c r="Z20" s="103"/>
      <c r="AA20" s="102"/>
      <c r="AB20" s="103"/>
      <c r="AC20" s="103"/>
      <c r="AD20" s="103"/>
      <c r="AE20" s="103"/>
      <c r="AF20" s="102"/>
      <c r="AG20" s="103"/>
      <c r="AH20" s="103"/>
      <c r="AI20" s="103"/>
      <c r="AJ20" s="103"/>
      <c r="AK20" s="102"/>
      <c r="AL20" s="103"/>
      <c r="AM20" s="103"/>
      <c r="AN20" s="103"/>
      <c r="AO20" s="103"/>
      <c r="AP20" s="103"/>
      <c r="AQ20" s="102"/>
      <c r="AR20" s="103"/>
      <c r="AS20" s="103"/>
      <c r="AT20" s="103"/>
      <c r="AU20" s="103"/>
      <c r="AV20" s="102"/>
      <c r="AW20" s="103"/>
      <c r="AX20" s="103"/>
      <c r="AY20" s="103"/>
      <c r="AZ20" s="103"/>
      <c r="BA20" s="102"/>
      <c r="BB20" s="103"/>
      <c r="BC20" s="103"/>
      <c r="BD20" s="104"/>
      <c r="BE20" s="104"/>
      <c r="BF20" s="104"/>
      <c r="BG20" s="102"/>
      <c r="BH20" s="104"/>
      <c r="BI20" s="104"/>
      <c r="BJ20" s="104"/>
      <c r="BK20" s="104"/>
      <c r="BL20" s="102"/>
      <c r="BM20" s="104"/>
      <c r="BN20" s="104"/>
      <c r="BO20" s="104"/>
      <c r="BP20" s="104"/>
      <c r="BQ20" s="102"/>
      <c r="BR20" s="103"/>
      <c r="BS20" s="105"/>
    </row>
    <row r="21" spans="1:71" ht="77.25" thickBot="1" x14ac:dyDescent="0.6">
      <c r="A21" s="254">
        <v>1</v>
      </c>
      <c r="B21" s="207">
        <v>339</v>
      </c>
      <c r="C21" s="260">
        <v>470301001</v>
      </c>
      <c r="D21" s="261"/>
      <c r="E21" s="221" t="s">
        <v>1077</v>
      </c>
      <c r="F21" s="160"/>
      <c r="G21" s="163"/>
      <c r="H21" s="173"/>
      <c r="I21" s="201">
        <v>1</v>
      </c>
      <c r="J21" s="173"/>
      <c r="K21" s="165"/>
      <c r="L21" s="163"/>
      <c r="M21" s="163"/>
      <c r="N21" s="163"/>
      <c r="O21" s="163"/>
      <c r="P21" s="165"/>
      <c r="Q21" s="163"/>
      <c r="R21" s="163"/>
      <c r="S21" s="163"/>
      <c r="T21" s="163"/>
      <c r="U21" s="165"/>
      <c r="V21" s="96"/>
      <c r="W21" s="131"/>
      <c r="X21" s="131"/>
      <c r="Y21" s="131"/>
      <c r="Z21" s="131"/>
      <c r="AA21" s="165"/>
      <c r="AB21" s="131"/>
      <c r="AC21" s="131"/>
      <c r="AD21" s="131"/>
      <c r="AE21" s="131"/>
      <c r="AF21" s="165"/>
      <c r="AG21" s="131"/>
      <c r="AH21" s="131"/>
      <c r="AI21" s="131"/>
      <c r="AJ21" s="131"/>
      <c r="AK21" s="165"/>
      <c r="AL21" s="96"/>
      <c r="AM21" s="131"/>
      <c r="AN21" s="131"/>
      <c r="AO21" s="131"/>
      <c r="AP21" s="131"/>
      <c r="AQ21" s="165"/>
      <c r="AR21" s="131"/>
      <c r="AS21" s="131"/>
      <c r="AT21" s="131"/>
      <c r="AU21" s="131"/>
      <c r="AV21" s="165"/>
      <c r="AW21" s="131"/>
      <c r="AX21" s="131"/>
      <c r="AY21" s="131"/>
      <c r="AZ21" s="131"/>
      <c r="BA21" s="165"/>
      <c r="BB21" s="96"/>
      <c r="BC21" s="131"/>
      <c r="BD21" s="131"/>
      <c r="BE21" s="131"/>
      <c r="BF21" s="131"/>
      <c r="BG21" s="165"/>
      <c r="BH21" s="131"/>
      <c r="BI21" s="131"/>
      <c r="BJ21" s="131"/>
      <c r="BK21" s="131"/>
      <c r="BL21" s="165"/>
      <c r="BM21" s="131"/>
      <c r="BN21" s="131"/>
      <c r="BO21" s="131"/>
      <c r="BP21" s="131"/>
      <c r="BQ21" s="165"/>
      <c r="BR21" s="96"/>
      <c r="BS21" s="133"/>
    </row>
    <row r="22" spans="1:71" s="228" customFormat="1" ht="66" customHeight="1" thickBot="1" x14ac:dyDescent="0.6">
      <c r="A22" s="254">
        <v>2</v>
      </c>
      <c r="B22" s="210">
        <v>472</v>
      </c>
      <c r="C22" s="300">
        <v>470301001</v>
      </c>
      <c r="D22" s="301"/>
      <c r="E22" s="222" t="s">
        <v>1093</v>
      </c>
      <c r="F22" s="227"/>
      <c r="G22" s="163"/>
      <c r="H22" s="173"/>
      <c r="I22" s="201">
        <v>1</v>
      </c>
      <c r="J22" s="173"/>
      <c r="K22" s="165"/>
      <c r="L22" s="163"/>
      <c r="M22" s="163"/>
      <c r="N22" s="163"/>
      <c r="O22" s="163"/>
      <c r="P22" s="165"/>
      <c r="Q22" s="163"/>
      <c r="R22" s="163"/>
      <c r="S22" s="163"/>
      <c r="T22" s="163"/>
      <c r="U22" s="165"/>
      <c r="V22" s="96"/>
      <c r="W22" s="163"/>
      <c r="X22" s="163"/>
      <c r="Y22" s="163"/>
      <c r="Z22" s="163"/>
      <c r="AA22" s="165"/>
      <c r="AB22" s="163"/>
      <c r="AC22" s="163"/>
      <c r="AD22" s="163"/>
      <c r="AE22" s="163"/>
      <c r="AF22" s="165"/>
      <c r="AG22" s="163"/>
      <c r="AH22" s="163"/>
      <c r="AI22" s="163"/>
      <c r="AJ22" s="163"/>
      <c r="AK22" s="165"/>
      <c r="AL22" s="96"/>
      <c r="AM22" s="163"/>
      <c r="AN22" s="163"/>
      <c r="AO22" s="163"/>
      <c r="AP22" s="163"/>
      <c r="AQ22" s="165"/>
      <c r="AR22" s="163"/>
      <c r="AS22" s="163"/>
      <c r="AT22" s="163"/>
      <c r="AU22" s="163"/>
      <c r="AV22" s="165"/>
      <c r="AW22" s="163"/>
      <c r="AX22" s="163"/>
      <c r="AY22" s="163"/>
      <c r="AZ22" s="163"/>
      <c r="BA22" s="165"/>
      <c r="BB22" s="96"/>
      <c r="BC22" s="163"/>
      <c r="BD22" s="163"/>
      <c r="BE22" s="163"/>
      <c r="BF22" s="163"/>
      <c r="BG22" s="165"/>
      <c r="BH22" s="163"/>
      <c r="BI22" s="163"/>
      <c r="BJ22" s="163"/>
      <c r="BK22" s="163"/>
      <c r="BL22" s="165"/>
      <c r="BM22" s="163"/>
      <c r="BN22" s="163"/>
      <c r="BO22" s="163"/>
      <c r="BP22" s="163"/>
      <c r="BQ22" s="165"/>
      <c r="BR22" s="96"/>
      <c r="BS22" s="96"/>
    </row>
    <row r="23" spans="1:71" ht="69" customHeight="1" thickBot="1" x14ac:dyDescent="0.6">
      <c r="A23" s="254">
        <v>3</v>
      </c>
      <c r="B23" s="207">
        <v>240</v>
      </c>
      <c r="C23" s="262">
        <v>470301001</v>
      </c>
      <c r="D23" s="299"/>
      <c r="E23" s="221" t="s">
        <v>987</v>
      </c>
      <c r="F23" s="160"/>
      <c r="G23" s="163"/>
      <c r="H23" s="173"/>
      <c r="I23" s="201">
        <v>1</v>
      </c>
      <c r="J23" s="173"/>
      <c r="K23" s="165"/>
      <c r="L23" s="163"/>
      <c r="M23" s="163"/>
      <c r="N23" s="163"/>
      <c r="O23" s="163"/>
      <c r="P23" s="165"/>
      <c r="Q23" s="163"/>
      <c r="R23" s="163"/>
      <c r="S23" s="163"/>
      <c r="T23" s="163"/>
      <c r="U23" s="165"/>
      <c r="V23" s="96"/>
      <c r="W23" s="131"/>
      <c r="X23" s="131"/>
      <c r="Y23" s="131"/>
      <c r="Z23" s="131"/>
      <c r="AA23" s="165"/>
      <c r="AB23" s="131"/>
      <c r="AC23" s="131"/>
      <c r="AD23" s="131"/>
      <c r="AE23" s="131"/>
      <c r="AF23" s="165"/>
      <c r="AG23" s="131"/>
      <c r="AH23" s="131"/>
      <c r="AI23" s="131"/>
      <c r="AJ23" s="131"/>
      <c r="AK23" s="165"/>
      <c r="AL23" s="96"/>
      <c r="AM23" s="131"/>
      <c r="AN23" s="131"/>
      <c r="AO23" s="131"/>
      <c r="AP23" s="131"/>
      <c r="AQ23" s="165"/>
      <c r="AR23" s="131"/>
      <c r="AS23" s="131"/>
      <c r="AT23" s="131"/>
      <c r="AU23" s="131"/>
      <c r="AV23" s="165"/>
      <c r="AW23" s="131"/>
      <c r="AX23" s="131"/>
      <c r="AY23" s="131"/>
      <c r="AZ23" s="131"/>
      <c r="BA23" s="165"/>
      <c r="BB23" s="96"/>
      <c r="BC23" s="131"/>
      <c r="BD23" s="131"/>
      <c r="BE23" s="131"/>
      <c r="BF23" s="131"/>
      <c r="BG23" s="165"/>
      <c r="BH23" s="131"/>
      <c r="BI23" s="131"/>
      <c r="BJ23" s="131"/>
      <c r="BK23" s="131"/>
      <c r="BL23" s="165"/>
      <c r="BM23" s="131"/>
      <c r="BN23" s="131"/>
      <c r="BO23" s="131"/>
      <c r="BP23" s="131"/>
      <c r="BQ23" s="165"/>
      <c r="BR23" s="96"/>
      <c r="BS23" s="133"/>
    </row>
    <row r="24" spans="1:71" ht="66.75" customHeight="1" thickBot="1" x14ac:dyDescent="0.6">
      <c r="A24" s="254">
        <v>4</v>
      </c>
      <c r="B24" s="208">
        <v>349</v>
      </c>
      <c r="C24" s="262">
        <v>470301001</v>
      </c>
      <c r="D24" s="263"/>
      <c r="E24" s="221" t="s">
        <v>997</v>
      </c>
      <c r="F24" s="160"/>
      <c r="G24" s="163"/>
      <c r="H24" s="173"/>
      <c r="I24" s="201">
        <v>1</v>
      </c>
      <c r="J24" s="173"/>
      <c r="K24" s="165"/>
      <c r="L24" s="163"/>
      <c r="M24" s="163"/>
      <c r="N24" s="163"/>
      <c r="O24" s="163"/>
      <c r="P24" s="165"/>
      <c r="Q24" s="163"/>
      <c r="R24" s="163"/>
      <c r="S24" s="163"/>
      <c r="T24" s="163"/>
      <c r="U24" s="165"/>
      <c r="V24" s="96"/>
      <c r="W24" s="131"/>
      <c r="X24" s="131"/>
      <c r="Y24" s="131"/>
      <c r="Z24" s="131"/>
      <c r="AA24" s="165"/>
      <c r="AB24" s="131"/>
      <c r="AC24" s="131"/>
      <c r="AD24" s="131"/>
      <c r="AE24" s="131"/>
      <c r="AF24" s="165"/>
      <c r="AG24" s="131"/>
      <c r="AH24" s="131"/>
      <c r="AI24" s="131"/>
      <c r="AJ24" s="131"/>
      <c r="AK24" s="165"/>
      <c r="AL24" s="96"/>
      <c r="AM24" s="131"/>
      <c r="AN24" s="131"/>
      <c r="AO24" s="131"/>
      <c r="AP24" s="131"/>
      <c r="AQ24" s="165"/>
      <c r="AR24" s="131"/>
      <c r="AS24" s="131"/>
      <c r="AT24" s="131"/>
      <c r="AU24" s="131"/>
      <c r="AV24" s="165"/>
      <c r="AW24" s="131"/>
      <c r="AX24" s="131"/>
      <c r="AY24" s="131"/>
      <c r="AZ24" s="131"/>
      <c r="BA24" s="165"/>
      <c r="BB24" s="96"/>
      <c r="BC24" s="131"/>
      <c r="BD24" s="131"/>
      <c r="BE24" s="131"/>
      <c r="BF24" s="131"/>
      <c r="BG24" s="165"/>
      <c r="BH24" s="131"/>
      <c r="BI24" s="131"/>
      <c r="BJ24" s="131"/>
      <c r="BK24" s="131"/>
      <c r="BL24" s="165"/>
      <c r="BM24" s="131"/>
      <c r="BN24" s="131"/>
      <c r="BO24" s="131"/>
      <c r="BP24" s="131"/>
      <c r="BQ24" s="165"/>
      <c r="BR24" s="96"/>
      <c r="BS24" s="133"/>
    </row>
    <row r="25" spans="1:71" ht="57" customHeight="1" thickBot="1" x14ac:dyDescent="0.6">
      <c r="A25" s="254">
        <v>5</v>
      </c>
      <c r="B25" s="208">
        <v>513</v>
      </c>
      <c r="C25" s="262">
        <v>470601001</v>
      </c>
      <c r="D25" s="263"/>
      <c r="E25" s="221" t="s">
        <v>1126</v>
      </c>
      <c r="F25" s="160"/>
      <c r="G25" s="163"/>
      <c r="H25" s="173"/>
      <c r="I25" s="201">
        <v>1</v>
      </c>
      <c r="J25" s="173"/>
      <c r="K25" s="165"/>
      <c r="L25" s="163"/>
      <c r="M25" s="163"/>
      <c r="N25" s="163"/>
      <c r="O25" s="163"/>
      <c r="P25" s="165"/>
      <c r="Q25" s="163"/>
      <c r="R25" s="163"/>
      <c r="S25" s="163"/>
      <c r="T25" s="163"/>
      <c r="U25" s="165"/>
      <c r="V25" s="96"/>
      <c r="W25" s="131"/>
      <c r="X25" s="131"/>
      <c r="Y25" s="131"/>
      <c r="Z25" s="131"/>
      <c r="AA25" s="165"/>
      <c r="AB25" s="131"/>
      <c r="AC25" s="131"/>
      <c r="AD25" s="131"/>
      <c r="AE25" s="131"/>
      <c r="AF25" s="165"/>
      <c r="AG25" s="131"/>
      <c r="AH25" s="131"/>
      <c r="AI25" s="131"/>
      <c r="AJ25" s="131"/>
      <c r="AK25" s="165"/>
      <c r="AL25" s="96"/>
      <c r="AM25" s="131"/>
      <c r="AN25" s="131"/>
      <c r="AO25" s="131"/>
      <c r="AP25" s="131"/>
      <c r="AQ25" s="165"/>
      <c r="AR25" s="131"/>
      <c r="AS25" s="131"/>
      <c r="AT25" s="131"/>
      <c r="AU25" s="131"/>
      <c r="AV25" s="165"/>
      <c r="AW25" s="131"/>
      <c r="AX25" s="131"/>
      <c r="AY25" s="131"/>
      <c r="AZ25" s="131"/>
      <c r="BA25" s="165"/>
      <c r="BB25" s="96"/>
      <c r="BC25" s="131"/>
      <c r="BD25" s="131"/>
      <c r="BE25" s="131"/>
      <c r="BF25" s="131"/>
      <c r="BG25" s="165"/>
      <c r="BH25" s="131"/>
      <c r="BI25" s="131"/>
      <c r="BJ25" s="131"/>
      <c r="BK25" s="131"/>
      <c r="BL25" s="165"/>
      <c r="BM25" s="131"/>
      <c r="BN25" s="131"/>
      <c r="BO25" s="131"/>
      <c r="BP25" s="131"/>
      <c r="BQ25" s="165"/>
      <c r="BR25" s="96"/>
      <c r="BS25" s="133"/>
    </row>
    <row r="26" spans="1:71" s="228" customFormat="1" ht="54" customHeight="1" thickBot="1" x14ac:dyDescent="0.6">
      <c r="A26" s="254">
        <v>6</v>
      </c>
      <c r="B26" s="208">
        <v>514</v>
      </c>
      <c r="C26" s="262">
        <v>470301001</v>
      </c>
      <c r="D26" s="263"/>
      <c r="E26" s="221" t="s">
        <v>1127</v>
      </c>
      <c r="F26" s="227"/>
      <c r="G26" s="163"/>
      <c r="H26" s="173"/>
      <c r="I26" s="201">
        <v>1</v>
      </c>
      <c r="J26" s="173"/>
      <c r="K26" s="165"/>
      <c r="L26" s="163"/>
      <c r="M26" s="163"/>
      <c r="N26" s="163"/>
      <c r="O26" s="163"/>
      <c r="P26" s="165"/>
      <c r="Q26" s="163"/>
      <c r="R26" s="163"/>
      <c r="S26" s="163"/>
      <c r="T26" s="163"/>
      <c r="U26" s="165"/>
      <c r="V26" s="96"/>
      <c r="W26" s="163"/>
      <c r="X26" s="163"/>
      <c r="Y26" s="163"/>
      <c r="Z26" s="163"/>
      <c r="AA26" s="165"/>
      <c r="AB26" s="163"/>
      <c r="AC26" s="163"/>
      <c r="AD26" s="163"/>
      <c r="AE26" s="163"/>
      <c r="AF26" s="165"/>
      <c r="AG26" s="163"/>
      <c r="AH26" s="163"/>
      <c r="AI26" s="163"/>
      <c r="AJ26" s="163"/>
      <c r="AK26" s="165"/>
      <c r="AL26" s="96"/>
      <c r="AM26" s="163"/>
      <c r="AN26" s="163"/>
      <c r="AO26" s="163"/>
      <c r="AP26" s="163"/>
      <c r="AQ26" s="165"/>
      <c r="AR26" s="163"/>
      <c r="AS26" s="163"/>
      <c r="AT26" s="163"/>
      <c r="AU26" s="163"/>
      <c r="AV26" s="165"/>
      <c r="AW26" s="163"/>
      <c r="AX26" s="163"/>
      <c r="AY26" s="163"/>
      <c r="AZ26" s="163"/>
      <c r="BA26" s="165"/>
      <c r="BB26" s="96"/>
      <c r="BC26" s="163"/>
      <c r="BD26" s="163"/>
      <c r="BE26" s="163"/>
      <c r="BF26" s="163"/>
      <c r="BG26" s="165"/>
      <c r="BH26" s="163"/>
      <c r="BI26" s="163"/>
      <c r="BJ26" s="163"/>
      <c r="BK26" s="163"/>
      <c r="BL26" s="165"/>
      <c r="BM26" s="163"/>
      <c r="BN26" s="163"/>
      <c r="BO26" s="163"/>
      <c r="BP26" s="163"/>
      <c r="BQ26" s="165"/>
      <c r="BR26" s="96"/>
      <c r="BS26" s="96"/>
    </row>
    <row r="27" spans="1:71" s="228" customFormat="1" ht="54" customHeight="1" thickBot="1" x14ac:dyDescent="0.6">
      <c r="A27" s="254">
        <v>7</v>
      </c>
      <c r="B27" s="209">
        <v>279</v>
      </c>
      <c r="C27" s="268">
        <v>470301001</v>
      </c>
      <c r="D27" s="269"/>
      <c r="E27" s="222" t="s">
        <v>981</v>
      </c>
      <c r="F27" s="227"/>
      <c r="G27" s="163"/>
      <c r="H27" s="173"/>
      <c r="I27" s="201">
        <v>1</v>
      </c>
      <c r="J27" s="173"/>
      <c r="K27" s="165"/>
      <c r="L27" s="163"/>
      <c r="M27" s="163"/>
      <c r="N27" s="163"/>
      <c r="O27" s="163"/>
      <c r="P27" s="165"/>
      <c r="Q27" s="163"/>
      <c r="R27" s="163"/>
      <c r="S27" s="163"/>
      <c r="T27" s="163"/>
      <c r="U27" s="165"/>
      <c r="V27" s="96"/>
      <c r="W27" s="163"/>
      <c r="X27" s="163"/>
      <c r="Y27" s="163"/>
      <c r="Z27" s="163"/>
      <c r="AA27" s="165"/>
      <c r="AB27" s="163"/>
      <c r="AC27" s="163"/>
      <c r="AD27" s="163"/>
      <c r="AE27" s="163"/>
      <c r="AF27" s="165"/>
      <c r="AG27" s="163"/>
      <c r="AH27" s="163"/>
      <c r="AI27" s="163"/>
      <c r="AJ27" s="163"/>
      <c r="AK27" s="165"/>
      <c r="AL27" s="96"/>
      <c r="AM27" s="163"/>
      <c r="AN27" s="163"/>
      <c r="AO27" s="163"/>
      <c r="AP27" s="163"/>
      <c r="AQ27" s="165"/>
      <c r="AR27" s="163"/>
      <c r="AS27" s="163"/>
      <c r="AT27" s="163"/>
      <c r="AU27" s="163"/>
      <c r="AV27" s="165"/>
      <c r="AW27" s="163"/>
      <c r="AX27" s="163"/>
      <c r="AY27" s="163"/>
      <c r="AZ27" s="163"/>
      <c r="BA27" s="165"/>
      <c r="BB27" s="96"/>
      <c r="BC27" s="163"/>
      <c r="BD27" s="163"/>
      <c r="BE27" s="163"/>
      <c r="BF27" s="163"/>
      <c r="BG27" s="165"/>
      <c r="BH27" s="163"/>
      <c r="BI27" s="163"/>
      <c r="BJ27" s="163"/>
      <c r="BK27" s="163"/>
      <c r="BL27" s="165"/>
      <c r="BM27" s="163"/>
      <c r="BN27" s="163"/>
      <c r="BO27" s="163"/>
      <c r="BP27" s="163"/>
      <c r="BQ27" s="165"/>
      <c r="BR27" s="96"/>
      <c r="BS27" s="96"/>
    </row>
    <row r="28" spans="1:71" ht="95.25" customHeight="1" thickBot="1" x14ac:dyDescent="0.6">
      <c r="A28" s="254">
        <v>8</v>
      </c>
      <c r="B28" s="209">
        <v>455</v>
      </c>
      <c r="C28" s="268">
        <v>470301001</v>
      </c>
      <c r="D28" s="269"/>
      <c r="E28" s="222" t="s">
        <v>1042</v>
      </c>
      <c r="F28" s="160"/>
      <c r="G28" s="131"/>
      <c r="H28" s="204"/>
      <c r="I28" s="201">
        <v>1</v>
      </c>
      <c r="J28" s="173"/>
      <c r="K28" s="165"/>
      <c r="L28" s="131"/>
      <c r="M28" s="131"/>
      <c r="N28" s="163"/>
      <c r="O28" s="163"/>
      <c r="P28" s="165"/>
      <c r="Q28" s="131"/>
      <c r="R28" s="131"/>
      <c r="S28" s="163"/>
      <c r="T28" s="163"/>
      <c r="U28" s="165"/>
      <c r="V28" s="96"/>
      <c r="W28" s="131"/>
      <c r="X28" s="131"/>
      <c r="Y28" s="131"/>
      <c r="Z28" s="131"/>
      <c r="AA28" s="165"/>
      <c r="AB28" s="131"/>
      <c r="AC28" s="131"/>
      <c r="AD28" s="131"/>
      <c r="AE28" s="131"/>
      <c r="AF28" s="165"/>
      <c r="AG28" s="131"/>
      <c r="AH28" s="131"/>
      <c r="AI28" s="131"/>
      <c r="AJ28" s="131"/>
      <c r="AK28" s="165"/>
      <c r="AL28" s="96"/>
      <c r="AM28" s="131"/>
      <c r="AN28" s="131"/>
      <c r="AO28" s="131"/>
      <c r="AP28" s="131"/>
      <c r="AQ28" s="165"/>
      <c r="AR28" s="131"/>
      <c r="AS28" s="131"/>
      <c r="AT28" s="131"/>
      <c r="AU28" s="131"/>
      <c r="AV28" s="165"/>
      <c r="AW28" s="131"/>
      <c r="AX28" s="131"/>
      <c r="AY28" s="131"/>
      <c r="AZ28" s="131"/>
      <c r="BA28" s="165"/>
      <c r="BB28" s="96"/>
      <c r="BC28" s="131"/>
      <c r="BD28" s="131"/>
      <c r="BE28" s="131"/>
      <c r="BF28" s="131"/>
      <c r="BG28" s="165"/>
      <c r="BH28" s="131"/>
      <c r="BI28" s="131"/>
      <c r="BJ28" s="131"/>
      <c r="BK28" s="131"/>
      <c r="BL28" s="165"/>
      <c r="BM28" s="131"/>
      <c r="BN28" s="131"/>
      <c r="BO28" s="131"/>
      <c r="BP28" s="131"/>
      <c r="BQ28" s="165"/>
      <c r="BR28" s="96"/>
      <c r="BS28" s="133"/>
    </row>
    <row r="29" spans="1:71" ht="74.25" customHeight="1" thickBot="1" x14ac:dyDescent="0.6">
      <c r="A29" s="254">
        <v>9</v>
      </c>
      <c r="B29" s="209">
        <v>502</v>
      </c>
      <c r="C29" s="268">
        <v>470601001</v>
      </c>
      <c r="D29" s="289"/>
      <c r="E29" s="222" t="s">
        <v>1107</v>
      </c>
      <c r="F29" s="160"/>
      <c r="G29" s="131"/>
      <c r="H29" s="204"/>
      <c r="I29" s="201">
        <v>1</v>
      </c>
      <c r="J29" s="173"/>
      <c r="K29" s="165"/>
      <c r="L29" s="131"/>
      <c r="M29" s="131"/>
      <c r="N29" s="163"/>
      <c r="O29" s="163"/>
      <c r="P29" s="165"/>
      <c r="Q29" s="131"/>
      <c r="R29" s="131"/>
      <c r="S29" s="163"/>
      <c r="T29" s="163"/>
      <c r="U29" s="165"/>
      <c r="V29" s="96"/>
      <c r="W29" s="131"/>
      <c r="X29" s="131"/>
      <c r="Y29" s="131"/>
      <c r="Z29" s="131"/>
      <c r="AA29" s="165"/>
      <c r="AB29" s="131"/>
      <c r="AC29" s="131"/>
      <c r="AD29" s="131"/>
      <c r="AE29" s="131"/>
      <c r="AF29" s="165"/>
      <c r="AG29" s="131"/>
      <c r="AH29" s="131"/>
      <c r="AI29" s="131"/>
      <c r="AJ29" s="131"/>
      <c r="AK29" s="165"/>
      <c r="AL29" s="96"/>
      <c r="AM29" s="131"/>
      <c r="AN29" s="131"/>
      <c r="AO29" s="131"/>
      <c r="AP29" s="131"/>
      <c r="AQ29" s="165"/>
      <c r="AR29" s="131"/>
      <c r="AS29" s="131"/>
      <c r="AT29" s="131"/>
      <c r="AU29" s="131"/>
      <c r="AV29" s="165"/>
      <c r="AW29" s="131"/>
      <c r="AX29" s="131"/>
      <c r="AY29" s="131"/>
      <c r="AZ29" s="131"/>
      <c r="BA29" s="165"/>
      <c r="BB29" s="96"/>
      <c r="BC29" s="131"/>
      <c r="BD29" s="131"/>
      <c r="BE29" s="131"/>
      <c r="BF29" s="131"/>
      <c r="BG29" s="165"/>
      <c r="BH29" s="131"/>
      <c r="BI29" s="131"/>
      <c r="BJ29" s="131"/>
      <c r="BK29" s="131"/>
      <c r="BL29" s="165"/>
      <c r="BM29" s="131"/>
      <c r="BN29" s="131"/>
      <c r="BO29" s="131"/>
      <c r="BP29" s="131"/>
      <c r="BQ29" s="165"/>
      <c r="BR29" s="96"/>
      <c r="BS29" s="133"/>
    </row>
    <row r="30" spans="1:71" s="228" customFormat="1" ht="65.25" customHeight="1" thickBot="1" x14ac:dyDescent="0.6">
      <c r="A30" s="254">
        <v>10</v>
      </c>
      <c r="B30" s="208">
        <v>347</v>
      </c>
      <c r="C30" s="268">
        <v>470301001</v>
      </c>
      <c r="D30" s="289"/>
      <c r="E30" s="222" t="s">
        <v>1076</v>
      </c>
      <c r="F30" s="227"/>
      <c r="G30" s="163"/>
      <c r="H30" s="173"/>
      <c r="I30" s="201">
        <v>1</v>
      </c>
      <c r="J30" s="173"/>
      <c r="K30" s="165"/>
      <c r="L30" s="163"/>
      <c r="M30" s="163"/>
      <c r="N30" s="163"/>
      <c r="O30" s="163"/>
      <c r="P30" s="165"/>
      <c r="Q30" s="163"/>
      <c r="R30" s="163"/>
      <c r="S30" s="163"/>
      <c r="T30" s="163"/>
      <c r="U30" s="165"/>
      <c r="V30" s="96"/>
      <c r="W30" s="163"/>
      <c r="X30" s="163"/>
      <c r="Y30" s="163"/>
      <c r="Z30" s="163"/>
      <c r="AA30" s="165"/>
      <c r="AB30" s="163"/>
      <c r="AC30" s="163"/>
      <c r="AD30" s="163"/>
      <c r="AE30" s="163"/>
      <c r="AF30" s="165"/>
      <c r="AG30" s="163"/>
      <c r="AH30" s="163"/>
      <c r="AI30" s="163"/>
      <c r="AJ30" s="163"/>
      <c r="AK30" s="165"/>
      <c r="AL30" s="96"/>
      <c r="AM30" s="163"/>
      <c r="AN30" s="163"/>
      <c r="AO30" s="163"/>
      <c r="AP30" s="163"/>
      <c r="AQ30" s="165"/>
      <c r="AR30" s="163"/>
      <c r="AS30" s="163"/>
      <c r="AT30" s="163"/>
      <c r="AU30" s="163"/>
      <c r="AV30" s="165"/>
      <c r="AW30" s="163"/>
      <c r="AX30" s="163"/>
      <c r="AY30" s="163"/>
      <c r="AZ30" s="163"/>
      <c r="BA30" s="165"/>
      <c r="BB30" s="96"/>
      <c r="BC30" s="163"/>
      <c r="BD30" s="163"/>
      <c r="BE30" s="163"/>
      <c r="BF30" s="163"/>
      <c r="BG30" s="165"/>
      <c r="BH30" s="163"/>
      <c r="BI30" s="163"/>
      <c r="BJ30" s="163"/>
      <c r="BK30" s="163"/>
      <c r="BL30" s="165"/>
      <c r="BM30" s="163"/>
      <c r="BN30" s="163"/>
      <c r="BO30" s="163"/>
      <c r="BP30" s="163"/>
      <c r="BQ30" s="165"/>
      <c r="BR30" s="96"/>
      <c r="BS30" s="96"/>
    </row>
    <row r="31" spans="1:71" ht="95.25" customHeight="1" thickBot="1" x14ac:dyDescent="0.6">
      <c r="A31" s="254">
        <v>11</v>
      </c>
      <c r="B31" s="208">
        <v>489</v>
      </c>
      <c r="C31" s="268">
        <v>470301001</v>
      </c>
      <c r="D31" s="289"/>
      <c r="E31" s="243" t="s">
        <v>1118</v>
      </c>
      <c r="F31" s="160"/>
      <c r="G31" s="131"/>
      <c r="H31" s="204"/>
      <c r="I31" s="201">
        <v>1</v>
      </c>
      <c r="J31" s="204"/>
      <c r="K31" s="165"/>
      <c r="L31" s="173"/>
      <c r="M31" s="173"/>
      <c r="N31" s="173"/>
      <c r="O31" s="173"/>
      <c r="P31" s="165"/>
      <c r="Q31" s="163"/>
      <c r="R31" s="163"/>
      <c r="S31" s="163"/>
      <c r="T31" s="163"/>
      <c r="U31" s="165"/>
      <c r="V31" s="96"/>
      <c r="W31" s="131"/>
      <c r="X31" s="131"/>
      <c r="Y31" s="131"/>
      <c r="Z31" s="131"/>
      <c r="AA31" s="165"/>
      <c r="AB31" s="131"/>
      <c r="AC31" s="131"/>
      <c r="AD31" s="131"/>
      <c r="AE31" s="131"/>
      <c r="AF31" s="165"/>
      <c r="AG31" s="131"/>
      <c r="AH31" s="131"/>
      <c r="AI31" s="131"/>
      <c r="AJ31" s="131"/>
      <c r="AK31" s="165"/>
      <c r="AL31" s="96"/>
      <c r="AM31" s="131"/>
      <c r="AN31" s="131"/>
      <c r="AO31" s="131"/>
      <c r="AP31" s="131"/>
      <c r="AQ31" s="165"/>
      <c r="AR31" s="131"/>
      <c r="AS31" s="131"/>
      <c r="AT31" s="131"/>
      <c r="AU31" s="131"/>
      <c r="AV31" s="165"/>
      <c r="AW31" s="131"/>
      <c r="AX31" s="131"/>
      <c r="AY31" s="131"/>
      <c r="AZ31" s="131"/>
      <c r="BA31" s="165"/>
      <c r="BB31" s="96"/>
      <c r="BC31" s="131"/>
      <c r="BD31" s="131"/>
      <c r="BE31" s="131"/>
      <c r="BF31" s="131"/>
      <c r="BG31" s="165"/>
      <c r="BH31" s="131"/>
      <c r="BI31" s="131"/>
      <c r="BJ31" s="131"/>
      <c r="BK31" s="131"/>
      <c r="BL31" s="165"/>
      <c r="BM31" s="131"/>
      <c r="BN31" s="131"/>
      <c r="BO31" s="131"/>
      <c r="BP31" s="131"/>
      <c r="BQ31" s="165"/>
      <c r="BR31" s="96"/>
      <c r="BS31" s="133"/>
    </row>
    <row r="32" spans="1:71" ht="59.25" customHeight="1" thickBot="1" x14ac:dyDescent="0.6">
      <c r="A32" s="254">
        <v>12</v>
      </c>
      <c r="B32" s="208">
        <v>504</v>
      </c>
      <c r="C32" s="268">
        <v>470601001</v>
      </c>
      <c r="D32" s="289"/>
      <c r="E32" s="223" t="s">
        <v>1110</v>
      </c>
      <c r="F32" s="160"/>
      <c r="G32" s="131"/>
      <c r="H32" s="204"/>
      <c r="I32" s="201">
        <v>1</v>
      </c>
      <c r="J32" s="204"/>
      <c r="K32" s="165"/>
      <c r="L32" s="173"/>
      <c r="M32" s="173"/>
      <c r="N32" s="173"/>
      <c r="O32" s="173"/>
      <c r="P32" s="165"/>
      <c r="Q32" s="163"/>
      <c r="R32" s="163"/>
      <c r="S32" s="163"/>
      <c r="T32" s="163"/>
      <c r="U32" s="165"/>
      <c r="V32" s="96"/>
      <c r="W32" s="131"/>
      <c r="X32" s="131"/>
      <c r="Y32" s="131"/>
      <c r="Z32" s="131"/>
      <c r="AA32" s="165"/>
      <c r="AB32" s="131"/>
      <c r="AC32" s="131"/>
      <c r="AD32" s="131"/>
      <c r="AE32" s="131"/>
      <c r="AF32" s="165"/>
      <c r="AG32" s="131"/>
      <c r="AH32" s="131"/>
      <c r="AI32" s="131"/>
      <c r="AJ32" s="131"/>
      <c r="AK32" s="165"/>
      <c r="AL32" s="96"/>
      <c r="AM32" s="131"/>
      <c r="AN32" s="131"/>
      <c r="AO32" s="131"/>
      <c r="AP32" s="131"/>
      <c r="AQ32" s="165"/>
      <c r="AR32" s="131"/>
      <c r="AS32" s="131"/>
      <c r="AT32" s="131"/>
      <c r="AU32" s="131"/>
      <c r="AV32" s="165"/>
      <c r="AW32" s="131"/>
      <c r="AX32" s="131"/>
      <c r="AY32" s="131"/>
      <c r="AZ32" s="131"/>
      <c r="BA32" s="165"/>
      <c r="BB32" s="96"/>
      <c r="BC32" s="131"/>
      <c r="BD32" s="131"/>
      <c r="BE32" s="131"/>
      <c r="BF32" s="131"/>
      <c r="BG32" s="165"/>
      <c r="BH32" s="131"/>
      <c r="BI32" s="131"/>
      <c r="BJ32" s="131"/>
      <c r="BK32" s="131"/>
      <c r="BL32" s="165"/>
      <c r="BM32" s="131"/>
      <c r="BN32" s="131"/>
      <c r="BO32" s="131"/>
      <c r="BP32" s="131"/>
      <c r="BQ32" s="165"/>
      <c r="BR32" s="96"/>
      <c r="BS32" s="133"/>
    </row>
    <row r="33" spans="1:71" ht="59.25" customHeight="1" thickBot="1" x14ac:dyDescent="0.6">
      <c r="A33" s="254">
        <v>13</v>
      </c>
      <c r="B33" s="208">
        <v>478</v>
      </c>
      <c r="C33" s="268">
        <v>470301001</v>
      </c>
      <c r="D33" s="289"/>
      <c r="E33" s="222" t="s">
        <v>1097</v>
      </c>
      <c r="F33" s="160"/>
      <c r="G33" s="131"/>
      <c r="H33" s="204"/>
      <c r="I33" s="201">
        <v>1</v>
      </c>
      <c r="J33" s="204"/>
      <c r="K33" s="165"/>
      <c r="L33" s="173"/>
      <c r="M33" s="173"/>
      <c r="N33" s="173"/>
      <c r="O33" s="173"/>
      <c r="P33" s="165"/>
      <c r="Q33" s="163"/>
      <c r="R33" s="163"/>
      <c r="S33" s="163"/>
      <c r="T33" s="163"/>
      <c r="U33" s="165"/>
      <c r="V33" s="96"/>
      <c r="W33" s="131"/>
      <c r="X33" s="131"/>
      <c r="Y33" s="131"/>
      <c r="Z33" s="131"/>
      <c r="AA33" s="165"/>
      <c r="AB33" s="131"/>
      <c r="AC33" s="131"/>
      <c r="AD33" s="131"/>
      <c r="AE33" s="131"/>
      <c r="AF33" s="165"/>
      <c r="AG33" s="131"/>
      <c r="AH33" s="131"/>
      <c r="AI33" s="131"/>
      <c r="AJ33" s="131"/>
      <c r="AK33" s="165"/>
      <c r="AL33" s="96"/>
      <c r="AM33" s="131"/>
      <c r="AN33" s="131"/>
      <c r="AO33" s="131"/>
      <c r="AP33" s="131"/>
      <c r="AQ33" s="165"/>
      <c r="AR33" s="131"/>
      <c r="AS33" s="131"/>
      <c r="AT33" s="131"/>
      <c r="AU33" s="131"/>
      <c r="AV33" s="165"/>
      <c r="AW33" s="131"/>
      <c r="AX33" s="131"/>
      <c r="AY33" s="131"/>
      <c r="AZ33" s="131"/>
      <c r="BA33" s="165"/>
      <c r="BB33" s="96"/>
      <c r="BC33" s="131"/>
      <c r="BD33" s="131"/>
      <c r="BE33" s="131"/>
      <c r="BF33" s="131"/>
      <c r="BG33" s="165"/>
      <c r="BH33" s="131"/>
      <c r="BI33" s="131"/>
      <c r="BJ33" s="131"/>
      <c r="BK33" s="131"/>
      <c r="BL33" s="165"/>
      <c r="BM33" s="131"/>
      <c r="BN33" s="131"/>
      <c r="BO33" s="131"/>
      <c r="BP33" s="131"/>
      <c r="BQ33" s="165"/>
      <c r="BR33" s="96"/>
      <c r="BS33" s="133"/>
    </row>
    <row r="34" spans="1:71" ht="59.25" customHeight="1" thickBot="1" x14ac:dyDescent="0.6">
      <c r="A34" s="254">
        <v>14</v>
      </c>
      <c r="B34" s="209">
        <v>494</v>
      </c>
      <c r="C34" s="268">
        <v>470301001</v>
      </c>
      <c r="D34" s="269"/>
      <c r="E34" s="239" t="s">
        <v>1123</v>
      </c>
      <c r="F34" s="160"/>
      <c r="G34" s="131"/>
      <c r="H34" s="204"/>
      <c r="I34" s="173"/>
      <c r="J34" s="201">
        <v>1</v>
      </c>
      <c r="K34" s="165"/>
      <c r="L34" s="173"/>
      <c r="M34" s="173"/>
      <c r="N34" s="173"/>
      <c r="O34" s="173"/>
      <c r="P34" s="165"/>
      <c r="Q34" s="163"/>
      <c r="R34" s="163"/>
      <c r="S34" s="163"/>
      <c r="T34" s="163"/>
      <c r="U34" s="165"/>
      <c r="V34" s="96"/>
      <c r="W34" s="131"/>
      <c r="X34" s="131"/>
      <c r="Y34" s="131"/>
      <c r="Z34" s="131"/>
      <c r="AA34" s="165"/>
      <c r="AB34" s="131"/>
      <c r="AC34" s="131"/>
      <c r="AD34" s="131"/>
      <c r="AE34" s="131"/>
      <c r="AF34" s="165"/>
      <c r="AG34" s="131"/>
      <c r="AH34" s="131"/>
      <c r="AI34" s="131"/>
      <c r="AJ34" s="131"/>
      <c r="AK34" s="165"/>
      <c r="AL34" s="96"/>
      <c r="AM34" s="131"/>
      <c r="AN34" s="131"/>
      <c r="AO34" s="131"/>
      <c r="AP34" s="131"/>
      <c r="AQ34" s="165"/>
      <c r="AR34" s="131"/>
      <c r="AS34" s="131"/>
      <c r="AT34" s="131"/>
      <c r="AU34" s="131"/>
      <c r="AV34" s="165"/>
      <c r="AW34" s="131"/>
      <c r="AX34" s="131"/>
      <c r="AY34" s="131"/>
      <c r="AZ34" s="131"/>
      <c r="BA34" s="165"/>
      <c r="BB34" s="96"/>
      <c r="BC34" s="131"/>
      <c r="BD34" s="131"/>
      <c r="BE34" s="131"/>
      <c r="BF34" s="131"/>
      <c r="BG34" s="165"/>
      <c r="BH34" s="131"/>
      <c r="BI34" s="131"/>
      <c r="BJ34" s="131"/>
      <c r="BK34" s="131"/>
      <c r="BL34" s="165"/>
      <c r="BM34" s="131"/>
      <c r="BN34" s="131"/>
      <c r="BO34" s="131"/>
      <c r="BP34" s="131"/>
      <c r="BQ34" s="165"/>
      <c r="BR34" s="96"/>
      <c r="BS34" s="133"/>
    </row>
    <row r="35" spans="1:71" ht="59.25" customHeight="1" thickBot="1" x14ac:dyDescent="0.6">
      <c r="A35" s="254">
        <v>15</v>
      </c>
      <c r="B35" s="209">
        <v>42</v>
      </c>
      <c r="C35" s="268">
        <v>470301001</v>
      </c>
      <c r="D35" s="269"/>
      <c r="E35" s="222" t="s">
        <v>1064</v>
      </c>
      <c r="F35" s="160"/>
      <c r="G35" s="131"/>
      <c r="H35" s="204"/>
      <c r="I35" s="173"/>
      <c r="J35" s="201">
        <v>1</v>
      </c>
      <c r="K35" s="165"/>
      <c r="L35" s="173"/>
      <c r="M35" s="173"/>
      <c r="N35" s="173"/>
      <c r="O35" s="173"/>
      <c r="P35" s="165"/>
      <c r="Q35" s="163"/>
      <c r="R35" s="163"/>
      <c r="S35" s="163"/>
      <c r="T35" s="163"/>
      <c r="U35" s="165"/>
      <c r="V35" s="96"/>
      <c r="W35" s="131"/>
      <c r="X35" s="131"/>
      <c r="Y35" s="131"/>
      <c r="Z35" s="131"/>
      <c r="AA35" s="165"/>
      <c r="AB35" s="131"/>
      <c r="AC35" s="131"/>
      <c r="AD35" s="131"/>
      <c r="AE35" s="131"/>
      <c r="AF35" s="165"/>
      <c r="AG35" s="131"/>
      <c r="AH35" s="131"/>
      <c r="AI35" s="131"/>
      <c r="AJ35" s="131"/>
      <c r="AK35" s="165"/>
      <c r="AL35" s="96"/>
      <c r="AM35" s="131"/>
      <c r="AN35" s="131"/>
      <c r="AO35" s="131"/>
      <c r="AP35" s="131"/>
      <c r="AQ35" s="165"/>
      <c r="AR35" s="131"/>
      <c r="AS35" s="131"/>
      <c r="AT35" s="131"/>
      <c r="AU35" s="131"/>
      <c r="AV35" s="165"/>
      <c r="AW35" s="131"/>
      <c r="AX35" s="131"/>
      <c r="AY35" s="131"/>
      <c r="AZ35" s="131"/>
      <c r="BA35" s="165"/>
      <c r="BB35" s="96"/>
      <c r="BC35" s="131"/>
      <c r="BD35" s="131"/>
      <c r="BE35" s="131"/>
      <c r="BF35" s="131"/>
      <c r="BG35" s="165"/>
      <c r="BH35" s="131"/>
      <c r="BI35" s="131"/>
      <c r="BJ35" s="131"/>
      <c r="BK35" s="131"/>
      <c r="BL35" s="165"/>
      <c r="BM35" s="131"/>
      <c r="BN35" s="131"/>
      <c r="BO35" s="131"/>
      <c r="BP35" s="131"/>
      <c r="BQ35" s="165"/>
      <c r="BR35" s="96"/>
      <c r="BS35" s="133"/>
    </row>
    <row r="36" spans="1:71" ht="60" customHeight="1" thickBot="1" x14ac:dyDescent="0.25">
      <c r="A36" s="254">
        <v>16</v>
      </c>
      <c r="B36" s="209">
        <v>423</v>
      </c>
      <c r="C36" s="268">
        <v>470301001</v>
      </c>
      <c r="D36" s="289"/>
      <c r="E36" s="222" t="s">
        <v>1024</v>
      </c>
      <c r="F36" s="147"/>
      <c r="G36" s="94"/>
      <c r="H36" s="203"/>
      <c r="I36" s="173"/>
      <c r="J36" s="201">
        <v>1</v>
      </c>
      <c r="K36" s="165"/>
      <c r="L36" s="173"/>
      <c r="M36" s="173"/>
      <c r="N36" s="173"/>
      <c r="O36" s="173"/>
      <c r="P36" s="165"/>
      <c r="Q36" s="163"/>
      <c r="R36" s="163"/>
      <c r="S36" s="163"/>
      <c r="T36" s="163"/>
      <c r="U36" s="165"/>
      <c r="V36" s="96"/>
      <c r="W36" s="94"/>
      <c r="X36" s="94"/>
      <c r="Y36" s="94"/>
      <c r="Z36" s="94"/>
      <c r="AA36" s="165"/>
      <c r="AB36" s="94"/>
      <c r="AC36" s="94"/>
      <c r="AD36" s="94"/>
      <c r="AE36" s="94"/>
      <c r="AF36" s="165"/>
      <c r="AG36" s="94"/>
      <c r="AH36" s="94"/>
      <c r="AI36" s="94"/>
      <c r="AJ36" s="94"/>
      <c r="AK36" s="165"/>
      <c r="AL36" s="96"/>
      <c r="AM36" s="94"/>
      <c r="AN36" s="94"/>
      <c r="AO36" s="94"/>
      <c r="AP36" s="94"/>
      <c r="AQ36" s="165"/>
      <c r="AR36" s="94"/>
      <c r="AS36" s="94"/>
      <c r="AT36" s="94"/>
      <c r="AU36" s="94"/>
      <c r="AV36" s="165"/>
      <c r="AW36" s="94"/>
      <c r="AX36" s="94"/>
      <c r="AY36" s="94"/>
      <c r="AZ36" s="94"/>
      <c r="BA36" s="165"/>
      <c r="BB36" s="96"/>
      <c r="BC36" s="94"/>
      <c r="BD36" s="94"/>
      <c r="BE36" s="94"/>
      <c r="BF36" s="94"/>
      <c r="BG36" s="165"/>
      <c r="BH36" s="94"/>
      <c r="BI36" s="94"/>
      <c r="BJ36" s="94"/>
      <c r="BK36" s="94"/>
      <c r="BL36" s="165"/>
      <c r="BM36" s="94"/>
      <c r="BN36" s="94"/>
      <c r="BO36" s="94"/>
      <c r="BP36" s="94"/>
      <c r="BQ36" s="165"/>
      <c r="BR36" s="96"/>
      <c r="BS36" s="98"/>
    </row>
    <row r="37" spans="1:71" ht="57" customHeight="1" thickBot="1" x14ac:dyDescent="0.25">
      <c r="A37" s="254">
        <v>17</v>
      </c>
      <c r="B37" s="209">
        <v>451</v>
      </c>
      <c r="C37" s="268">
        <v>470301001</v>
      </c>
      <c r="D37" s="289"/>
      <c r="E37" s="222" t="s">
        <v>1038</v>
      </c>
      <c r="F37" s="159"/>
      <c r="G37" s="94"/>
      <c r="H37" s="203"/>
      <c r="I37" s="173"/>
      <c r="J37" s="201">
        <v>1</v>
      </c>
      <c r="K37" s="165"/>
      <c r="L37" s="173"/>
      <c r="M37" s="173"/>
      <c r="N37" s="173"/>
      <c r="O37" s="173"/>
      <c r="P37" s="165"/>
      <c r="Q37" s="163"/>
      <c r="R37" s="163"/>
      <c r="S37" s="163"/>
      <c r="T37" s="163"/>
      <c r="U37" s="165"/>
      <c r="V37" s="96"/>
      <c r="W37" s="94"/>
      <c r="X37" s="94"/>
      <c r="Y37" s="94"/>
      <c r="Z37" s="94"/>
      <c r="AA37" s="165"/>
      <c r="AB37" s="94"/>
      <c r="AC37" s="94"/>
      <c r="AD37" s="94"/>
      <c r="AE37" s="94"/>
      <c r="AF37" s="165"/>
      <c r="AG37" s="94"/>
      <c r="AH37" s="94"/>
      <c r="AI37" s="94"/>
      <c r="AJ37" s="94"/>
      <c r="AK37" s="165"/>
      <c r="AL37" s="96"/>
      <c r="AM37" s="94"/>
      <c r="AN37" s="94"/>
      <c r="AO37" s="94"/>
      <c r="AP37" s="94"/>
      <c r="AQ37" s="165"/>
      <c r="AR37" s="94"/>
      <c r="AS37" s="94"/>
      <c r="AT37" s="94"/>
      <c r="AU37" s="94"/>
      <c r="AV37" s="165"/>
      <c r="AW37" s="94"/>
      <c r="AX37" s="94"/>
      <c r="AY37" s="94"/>
      <c r="AZ37" s="94"/>
      <c r="BA37" s="165"/>
      <c r="BB37" s="96"/>
      <c r="BC37" s="94"/>
      <c r="BD37" s="94"/>
      <c r="BE37" s="94"/>
      <c r="BF37" s="94"/>
      <c r="BG37" s="165"/>
      <c r="BH37" s="94"/>
      <c r="BI37" s="94"/>
      <c r="BJ37" s="94"/>
      <c r="BK37" s="94"/>
      <c r="BL37" s="165"/>
      <c r="BM37" s="94"/>
      <c r="BN37" s="94"/>
      <c r="BO37" s="94"/>
      <c r="BP37" s="94"/>
      <c r="BQ37" s="165"/>
      <c r="BR37" s="96"/>
      <c r="BS37" s="98"/>
    </row>
    <row r="38" spans="1:71" ht="57" customHeight="1" thickBot="1" x14ac:dyDescent="0.25">
      <c r="A38" s="254">
        <v>18</v>
      </c>
      <c r="B38" s="209">
        <v>391</v>
      </c>
      <c r="C38" s="268">
        <v>470301001</v>
      </c>
      <c r="D38" s="269"/>
      <c r="E38" s="222" t="s">
        <v>1014</v>
      </c>
      <c r="F38" s="159"/>
      <c r="G38" s="94"/>
      <c r="H38" s="203"/>
      <c r="I38" s="173"/>
      <c r="J38" s="201">
        <v>1</v>
      </c>
      <c r="K38" s="165"/>
      <c r="L38" s="173"/>
      <c r="M38" s="173"/>
      <c r="N38" s="173"/>
      <c r="O38" s="173"/>
      <c r="P38" s="165"/>
      <c r="Q38" s="163"/>
      <c r="R38" s="163"/>
      <c r="S38" s="163"/>
      <c r="T38" s="163"/>
      <c r="U38" s="165"/>
      <c r="V38" s="96"/>
      <c r="W38" s="94"/>
      <c r="X38" s="94"/>
      <c r="Y38" s="94"/>
      <c r="Z38" s="94"/>
      <c r="AA38" s="165"/>
      <c r="AB38" s="94"/>
      <c r="AC38" s="94"/>
      <c r="AD38" s="94"/>
      <c r="AE38" s="94"/>
      <c r="AF38" s="165"/>
      <c r="AG38" s="94"/>
      <c r="AH38" s="94"/>
      <c r="AI38" s="94"/>
      <c r="AJ38" s="94"/>
      <c r="AK38" s="165"/>
      <c r="AL38" s="96"/>
      <c r="AM38" s="94"/>
      <c r="AN38" s="94"/>
      <c r="AO38" s="94"/>
      <c r="AP38" s="94"/>
      <c r="AQ38" s="165"/>
      <c r="AR38" s="94"/>
      <c r="AS38" s="94"/>
      <c r="AT38" s="94"/>
      <c r="AU38" s="94"/>
      <c r="AV38" s="165"/>
      <c r="AW38" s="94"/>
      <c r="AX38" s="94"/>
      <c r="AY38" s="94"/>
      <c r="AZ38" s="94"/>
      <c r="BA38" s="165"/>
      <c r="BB38" s="96"/>
      <c r="BC38" s="94"/>
      <c r="BD38" s="94"/>
      <c r="BE38" s="94"/>
      <c r="BF38" s="94"/>
      <c r="BG38" s="165"/>
      <c r="BH38" s="94"/>
      <c r="BI38" s="94"/>
      <c r="BJ38" s="94"/>
      <c r="BK38" s="94"/>
      <c r="BL38" s="165"/>
      <c r="BM38" s="94"/>
      <c r="BN38" s="94"/>
      <c r="BO38" s="94"/>
      <c r="BP38" s="94"/>
      <c r="BQ38" s="165"/>
      <c r="BR38" s="96"/>
      <c r="BS38" s="98"/>
    </row>
    <row r="39" spans="1:71" ht="57" customHeight="1" thickBot="1" x14ac:dyDescent="0.25">
      <c r="A39" s="254">
        <v>19</v>
      </c>
      <c r="B39" s="209">
        <v>360</v>
      </c>
      <c r="C39" s="268">
        <v>470301001</v>
      </c>
      <c r="D39" s="289"/>
      <c r="E39" s="222" t="s">
        <v>993</v>
      </c>
      <c r="F39" s="159"/>
      <c r="G39" s="94"/>
      <c r="H39" s="203"/>
      <c r="I39" s="173"/>
      <c r="J39" s="201">
        <v>1</v>
      </c>
      <c r="K39" s="165"/>
      <c r="L39" s="173"/>
      <c r="M39" s="173"/>
      <c r="N39" s="173"/>
      <c r="O39" s="173"/>
      <c r="P39" s="165"/>
      <c r="Q39" s="163"/>
      <c r="R39" s="163"/>
      <c r="S39" s="163"/>
      <c r="T39" s="163"/>
      <c r="U39" s="165"/>
      <c r="V39" s="96"/>
      <c r="W39" s="94"/>
      <c r="X39" s="94"/>
      <c r="Y39" s="94"/>
      <c r="Z39" s="94"/>
      <c r="AA39" s="165"/>
      <c r="AB39" s="94"/>
      <c r="AC39" s="94"/>
      <c r="AD39" s="94"/>
      <c r="AE39" s="94"/>
      <c r="AF39" s="165"/>
      <c r="AG39" s="94"/>
      <c r="AH39" s="94"/>
      <c r="AI39" s="94"/>
      <c r="AJ39" s="94"/>
      <c r="AK39" s="165"/>
      <c r="AL39" s="96"/>
      <c r="AM39" s="94"/>
      <c r="AN39" s="94"/>
      <c r="AO39" s="94"/>
      <c r="AP39" s="94"/>
      <c r="AQ39" s="165"/>
      <c r="AR39" s="94"/>
      <c r="AS39" s="94"/>
      <c r="AT39" s="94"/>
      <c r="AU39" s="94"/>
      <c r="AV39" s="165"/>
      <c r="AW39" s="94"/>
      <c r="AX39" s="94"/>
      <c r="AY39" s="94"/>
      <c r="AZ39" s="94"/>
      <c r="BA39" s="165"/>
      <c r="BB39" s="96"/>
      <c r="BC39" s="94"/>
      <c r="BD39" s="94"/>
      <c r="BE39" s="94"/>
      <c r="BF39" s="94"/>
      <c r="BG39" s="165"/>
      <c r="BH39" s="94"/>
      <c r="BI39" s="94"/>
      <c r="BJ39" s="94"/>
      <c r="BK39" s="94"/>
      <c r="BL39" s="165"/>
      <c r="BM39" s="94"/>
      <c r="BN39" s="94"/>
      <c r="BO39" s="94"/>
      <c r="BP39" s="94"/>
      <c r="BQ39" s="165"/>
      <c r="BR39" s="96"/>
      <c r="BS39" s="98"/>
    </row>
    <row r="40" spans="1:71" ht="57" customHeight="1" thickBot="1" x14ac:dyDescent="0.25">
      <c r="A40" s="254">
        <v>20</v>
      </c>
      <c r="B40" s="209">
        <v>495</v>
      </c>
      <c r="C40" s="268">
        <v>470301001</v>
      </c>
      <c r="D40" s="289"/>
      <c r="E40" s="239" t="s">
        <v>1119</v>
      </c>
      <c r="F40" s="159"/>
      <c r="G40" s="94"/>
      <c r="H40" s="203"/>
      <c r="I40" s="173"/>
      <c r="J40" s="201">
        <v>1</v>
      </c>
      <c r="K40" s="165"/>
      <c r="L40" s="173"/>
      <c r="M40" s="173"/>
      <c r="N40" s="173"/>
      <c r="O40" s="173"/>
      <c r="P40" s="165"/>
      <c r="Q40" s="163"/>
      <c r="R40" s="163"/>
      <c r="S40" s="163"/>
      <c r="T40" s="163"/>
      <c r="U40" s="165"/>
      <c r="V40" s="96"/>
      <c r="W40" s="94"/>
      <c r="X40" s="94"/>
      <c r="Y40" s="94"/>
      <c r="Z40" s="94"/>
      <c r="AA40" s="165"/>
      <c r="AB40" s="94"/>
      <c r="AC40" s="94"/>
      <c r="AD40" s="94"/>
      <c r="AE40" s="94"/>
      <c r="AF40" s="165"/>
      <c r="AG40" s="94"/>
      <c r="AH40" s="94"/>
      <c r="AI40" s="94"/>
      <c r="AJ40" s="94"/>
      <c r="AK40" s="165"/>
      <c r="AL40" s="96"/>
      <c r="AM40" s="94"/>
      <c r="AN40" s="94"/>
      <c r="AO40" s="94"/>
      <c r="AP40" s="94"/>
      <c r="AQ40" s="165"/>
      <c r="AR40" s="94"/>
      <c r="AS40" s="94"/>
      <c r="AT40" s="94"/>
      <c r="AU40" s="94"/>
      <c r="AV40" s="165"/>
      <c r="AW40" s="94"/>
      <c r="AX40" s="94"/>
      <c r="AY40" s="94"/>
      <c r="AZ40" s="94"/>
      <c r="BA40" s="165"/>
      <c r="BB40" s="96"/>
      <c r="BC40" s="94"/>
      <c r="BD40" s="94"/>
      <c r="BE40" s="94"/>
      <c r="BF40" s="94"/>
      <c r="BG40" s="165"/>
      <c r="BH40" s="94"/>
      <c r="BI40" s="94"/>
      <c r="BJ40" s="94"/>
      <c r="BK40" s="94"/>
      <c r="BL40" s="165"/>
      <c r="BM40" s="94"/>
      <c r="BN40" s="94"/>
      <c r="BO40" s="94"/>
      <c r="BP40" s="94"/>
      <c r="BQ40" s="165"/>
      <c r="BR40" s="96"/>
      <c r="BS40" s="98"/>
    </row>
    <row r="41" spans="1:71" ht="63" customHeight="1" thickBot="1" x14ac:dyDescent="0.25">
      <c r="A41" s="254">
        <v>21</v>
      </c>
      <c r="B41" s="209">
        <v>361</v>
      </c>
      <c r="C41" s="268">
        <v>470301001</v>
      </c>
      <c r="D41" s="289"/>
      <c r="E41" s="222" t="s">
        <v>994</v>
      </c>
      <c r="F41" s="159"/>
      <c r="G41" s="94"/>
      <c r="H41" s="203"/>
      <c r="I41" s="173"/>
      <c r="J41" s="201">
        <v>1</v>
      </c>
      <c r="K41" s="165"/>
      <c r="L41" s="173"/>
      <c r="M41" s="173"/>
      <c r="N41" s="173"/>
      <c r="O41" s="173"/>
      <c r="P41" s="165"/>
      <c r="Q41" s="163"/>
      <c r="R41" s="163"/>
      <c r="S41" s="163"/>
      <c r="T41" s="163"/>
      <c r="U41" s="165"/>
      <c r="V41" s="96"/>
      <c r="W41" s="94"/>
      <c r="X41" s="94"/>
      <c r="Y41" s="94"/>
      <c r="Z41" s="94"/>
      <c r="AA41" s="165"/>
      <c r="AB41" s="94"/>
      <c r="AC41" s="94"/>
      <c r="AD41" s="94"/>
      <c r="AE41" s="94"/>
      <c r="AF41" s="165"/>
      <c r="AG41" s="94"/>
      <c r="AH41" s="94"/>
      <c r="AI41" s="94"/>
      <c r="AJ41" s="94"/>
      <c r="AK41" s="165"/>
      <c r="AL41" s="96"/>
      <c r="AM41" s="94"/>
      <c r="AN41" s="94"/>
      <c r="AO41" s="94"/>
      <c r="AP41" s="94"/>
      <c r="AQ41" s="165"/>
      <c r="AR41" s="94"/>
      <c r="AS41" s="94"/>
      <c r="AT41" s="94"/>
      <c r="AU41" s="94"/>
      <c r="AV41" s="165"/>
      <c r="AW41" s="94"/>
      <c r="AX41" s="94"/>
      <c r="AY41" s="94"/>
      <c r="AZ41" s="94"/>
      <c r="BA41" s="165"/>
      <c r="BB41" s="96"/>
      <c r="BC41" s="94"/>
      <c r="BD41" s="94"/>
      <c r="BE41" s="94"/>
      <c r="BF41" s="94"/>
      <c r="BG41" s="165"/>
      <c r="BH41" s="94"/>
      <c r="BI41" s="94"/>
      <c r="BJ41" s="94"/>
      <c r="BK41" s="94"/>
      <c r="BL41" s="165"/>
      <c r="BM41" s="94"/>
      <c r="BN41" s="94"/>
      <c r="BO41" s="94"/>
      <c r="BP41" s="94"/>
      <c r="BQ41" s="165"/>
      <c r="BR41" s="96"/>
      <c r="BS41" s="98"/>
    </row>
    <row r="42" spans="1:71" ht="96" customHeight="1" thickBot="1" x14ac:dyDescent="0.25">
      <c r="A42" s="254">
        <v>22</v>
      </c>
      <c r="B42" s="209">
        <v>353</v>
      </c>
      <c r="C42" s="268">
        <v>470301001</v>
      </c>
      <c r="D42" s="289"/>
      <c r="E42" s="222" t="s">
        <v>999</v>
      </c>
      <c r="F42" s="159"/>
      <c r="G42" s="94"/>
      <c r="H42" s="203"/>
      <c r="I42" s="203"/>
      <c r="J42" s="201">
        <v>1</v>
      </c>
      <c r="K42" s="165"/>
      <c r="L42" s="173"/>
      <c r="M42" s="173"/>
      <c r="N42" s="173"/>
      <c r="O42" s="173"/>
      <c r="P42" s="165"/>
      <c r="Q42" s="163"/>
      <c r="R42" s="163"/>
      <c r="S42" s="163"/>
      <c r="T42" s="163"/>
      <c r="U42" s="165"/>
      <c r="V42" s="96"/>
      <c r="W42" s="94"/>
      <c r="X42" s="94"/>
      <c r="Y42" s="94"/>
      <c r="Z42" s="94"/>
      <c r="AA42" s="165"/>
      <c r="AB42" s="94"/>
      <c r="AC42" s="94"/>
      <c r="AD42" s="94"/>
      <c r="AE42" s="94"/>
      <c r="AF42" s="165"/>
      <c r="AG42" s="94"/>
      <c r="AH42" s="94"/>
      <c r="AI42" s="94"/>
      <c r="AJ42" s="94"/>
      <c r="AK42" s="165"/>
      <c r="AL42" s="96"/>
      <c r="AM42" s="94"/>
      <c r="AN42" s="94"/>
      <c r="AO42" s="94"/>
      <c r="AP42" s="94"/>
      <c r="AQ42" s="165"/>
      <c r="AR42" s="94"/>
      <c r="AS42" s="94"/>
      <c r="AT42" s="94"/>
      <c r="AU42" s="94"/>
      <c r="AV42" s="165"/>
      <c r="AW42" s="94"/>
      <c r="AX42" s="94"/>
      <c r="AY42" s="94"/>
      <c r="AZ42" s="94"/>
      <c r="BA42" s="165"/>
      <c r="BB42" s="96"/>
      <c r="BC42" s="94"/>
      <c r="BD42" s="94"/>
      <c r="BE42" s="94"/>
      <c r="BF42" s="94"/>
      <c r="BG42" s="165"/>
      <c r="BH42" s="94"/>
      <c r="BI42" s="94"/>
      <c r="BJ42" s="94"/>
      <c r="BK42" s="94"/>
      <c r="BL42" s="165"/>
      <c r="BM42" s="94"/>
      <c r="BN42" s="94"/>
      <c r="BO42" s="94"/>
      <c r="BP42" s="94"/>
      <c r="BQ42" s="165"/>
      <c r="BR42" s="96"/>
      <c r="BS42" s="98"/>
    </row>
    <row r="43" spans="1:71" ht="54" customHeight="1" thickBot="1" x14ac:dyDescent="0.25">
      <c r="A43" s="254">
        <v>23</v>
      </c>
      <c r="B43" s="209">
        <v>518</v>
      </c>
      <c r="C43" s="268">
        <v>470601001</v>
      </c>
      <c r="D43" s="270"/>
      <c r="E43" s="222" t="s">
        <v>1132</v>
      </c>
      <c r="F43" s="159"/>
      <c r="G43" s="94"/>
      <c r="H43" s="203"/>
      <c r="I43" s="203"/>
      <c r="J43" s="201">
        <v>1</v>
      </c>
      <c r="K43" s="165"/>
      <c r="L43" s="173"/>
      <c r="M43" s="173"/>
      <c r="N43" s="173"/>
      <c r="O43" s="173"/>
      <c r="P43" s="165"/>
      <c r="Q43" s="163"/>
      <c r="R43" s="163"/>
      <c r="S43" s="163"/>
      <c r="T43" s="163"/>
      <c r="U43" s="165"/>
      <c r="V43" s="96"/>
      <c r="W43" s="94"/>
      <c r="X43" s="94"/>
      <c r="Y43" s="94"/>
      <c r="Z43" s="94"/>
      <c r="AA43" s="165"/>
      <c r="AB43" s="94"/>
      <c r="AC43" s="94"/>
      <c r="AD43" s="94"/>
      <c r="AE43" s="94"/>
      <c r="AF43" s="165"/>
      <c r="AG43" s="94"/>
      <c r="AH43" s="94"/>
      <c r="AI43" s="94"/>
      <c r="AJ43" s="94"/>
      <c r="AK43" s="165"/>
      <c r="AL43" s="96"/>
      <c r="AM43" s="94"/>
      <c r="AN43" s="94"/>
      <c r="AO43" s="94"/>
      <c r="AP43" s="94"/>
      <c r="AQ43" s="165"/>
      <c r="AR43" s="94"/>
      <c r="AS43" s="94"/>
      <c r="AT43" s="94"/>
      <c r="AU43" s="94"/>
      <c r="AV43" s="165"/>
      <c r="AW43" s="94"/>
      <c r="AX43" s="94"/>
      <c r="AY43" s="94"/>
      <c r="AZ43" s="94"/>
      <c r="BA43" s="165"/>
      <c r="BB43" s="96"/>
      <c r="BC43" s="94"/>
      <c r="BD43" s="94"/>
      <c r="BE43" s="94"/>
      <c r="BF43" s="94"/>
      <c r="BG43" s="165"/>
      <c r="BH43" s="94"/>
      <c r="BI43" s="94"/>
      <c r="BJ43" s="94"/>
      <c r="BK43" s="94"/>
      <c r="BL43" s="165"/>
      <c r="BM43" s="94"/>
      <c r="BN43" s="94"/>
      <c r="BO43" s="94"/>
      <c r="BP43" s="94"/>
      <c r="BQ43" s="165"/>
      <c r="BR43" s="96"/>
      <c r="BS43" s="98"/>
    </row>
    <row r="44" spans="1:71" ht="57" customHeight="1" thickBot="1" x14ac:dyDescent="0.25">
      <c r="A44" s="254">
        <v>24</v>
      </c>
      <c r="B44" s="209">
        <v>410</v>
      </c>
      <c r="C44" s="268">
        <v>470301001</v>
      </c>
      <c r="D44" s="289"/>
      <c r="E44" s="222" t="s">
        <v>1018</v>
      </c>
      <c r="F44" s="159"/>
      <c r="G44" s="94"/>
      <c r="H44" s="203"/>
      <c r="I44" s="203"/>
      <c r="J44" s="201">
        <v>1</v>
      </c>
      <c r="K44" s="165"/>
      <c r="L44" s="173"/>
      <c r="M44" s="173"/>
      <c r="N44" s="173"/>
      <c r="O44" s="173"/>
      <c r="P44" s="165"/>
      <c r="Q44" s="163"/>
      <c r="R44" s="163"/>
      <c r="S44" s="163"/>
      <c r="T44" s="163"/>
      <c r="U44" s="165"/>
      <c r="V44" s="96"/>
      <c r="W44" s="94"/>
      <c r="X44" s="94"/>
      <c r="Y44" s="94"/>
      <c r="Z44" s="94"/>
      <c r="AA44" s="165"/>
      <c r="AB44" s="94"/>
      <c r="AC44" s="94"/>
      <c r="AD44" s="94"/>
      <c r="AE44" s="94"/>
      <c r="AF44" s="165"/>
      <c r="AG44" s="94"/>
      <c r="AH44" s="94"/>
      <c r="AI44" s="94"/>
      <c r="AJ44" s="94"/>
      <c r="AK44" s="165"/>
      <c r="AL44" s="96"/>
      <c r="AM44" s="94"/>
      <c r="AN44" s="94"/>
      <c r="AO44" s="94"/>
      <c r="AP44" s="94"/>
      <c r="AQ44" s="165"/>
      <c r="AR44" s="94"/>
      <c r="AS44" s="94"/>
      <c r="AT44" s="94"/>
      <c r="AU44" s="94"/>
      <c r="AV44" s="165"/>
      <c r="AW44" s="94"/>
      <c r="AX44" s="94"/>
      <c r="AY44" s="94"/>
      <c r="AZ44" s="94"/>
      <c r="BA44" s="165"/>
      <c r="BB44" s="96"/>
      <c r="BC44" s="94"/>
      <c r="BD44" s="94"/>
      <c r="BE44" s="94"/>
      <c r="BF44" s="94"/>
      <c r="BG44" s="165"/>
      <c r="BH44" s="94"/>
      <c r="BI44" s="94"/>
      <c r="BJ44" s="94"/>
      <c r="BK44" s="94"/>
      <c r="BL44" s="165"/>
      <c r="BM44" s="94"/>
      <c r="BN44" s="94"/>
      <c r="BO44" s="94"/>
      <c r="BP44" s="94"/>
      <c r="BQ44" s="165"/>
      <c r="BR44" s="96"/>
      <c r="BS44" s="98"/>
    </row>
    <row r="45" spans="1:71" ht="63" customHeight="1" thickBot="1" x14ac:dyDescent="0.25">
      <c r="A45" s="254">
        <v>25</v>
      </c>
      <c r="B45" s="209">
        <v>425</v>
      </c>
      <c r="C45" s="268">
        <v>470301001</v>
      </c>
      <c r="D45" s="289"/>
      <c r="E45" s="222" t="s">
        <v>1025</v>
      </c>
      <c r="F45" s="159"/>
      <c r="G45" s="94"/>
      <c r="H45" s="203"/>
      <c r="I45" s="203"/>
      <c r="J45" s="201">
        <v>1</v>
      </c>
      <c r="K45" s="165"/>
      <c r="L45" s="173"/>
      <c r="M45" s="173"/>
      <c r="N45" s="173"/>
      <c r="O45" s="173"/>
      <c r="P45" s="165"/>
      <c r="Q45" s="163"/>
      <c r="R45" s="163"/>
      <c r="S45" s="163"/>
      <c r="T45" s="163"/>
      <c r="U45" s="165"/>
      <c r="V45" s="96"/>
      <c r="W45" s="94"/>
      <c r="X45" s="94"/>
      <c r="Y45" s="94"/>
      <c r="Z45" s="94"/>
      <c r="AA45" s="165"/>
      <c r="AB45" s="94"/>
      <c r="AC45" s="94"/>
      <c r="AD45" s="94"/>
      <c r="AE45" s="94"/>
      <c r="AF45" s="165"/>
      <c r="AG45" s="94"/>
      <c r="AH45" s="94"/>
      <c r="AI45" s="94"/>
      <c r="AJ45" s="94"/>
      <c r="AK45" s="165"/>
      <c r="AL45" s="96"/>
      <c r="AM45" s="94"/>
      <c r="AN45" s="94"/>
      <c r="AO45" s="94"/>
      <c r="AP45" s="94"/>
      <c r="AQ45" s="165"/>
      <c r="AR45" s="94"/>
      <c r="AS45" s="94"/>
      <c r="AT45" s="94"/>
      <c r="AU45" s="94"/>
      <c r="AV45" s="165"/>
      <c r="AW45" s="94"/>
      <c r="AX45" s="94"/>
      <c r="AY45" s="94"/>
      <c r="AZ45" s="94"/>
      <c r="BA45" s="165"/>
      <c r="BB45" s="96"/>
      <c r="BC45" s="94"/>
      <c r="BD45" s="94"/>
      <c r="BE45" s="94"/>
      <c r="BF45" s="94"/>
      <c r="BG45" s="165"/>
      <c r="BH45" s="94"/>
      <c r="BI45" s="94"/>
      <c r="BJ45" s="94"/>
      <c r="BK45" s="94"/>
      <c r="BL45" s="165"/>
      <c r="BM45" s="94"/>
      <c r="BN45" s="94"/>
      <c r="BO45" s="94"/>
      <c r="BP45" s="94"/>
      <c r="BQ45" s="165"/>
      <c r="BR45" s="96"/>
      <c r="BS45" s="98"/>
    </row>
    <row r="46" spans="1:71" ht="66" customHeight="1" thickBot="1" x14ac:dyDescent="0.25">
      <c r="A46" s="254">
        <v>26</v>
      </c>
      <c r="B46" s="209">
        <v>376</v>
      </c>
      <c r="C46" s="268">
        <v>470301001</v>
      </c>
      <c r="D46" s="289"/>
      <c r="E46" s="222" t="s">
        <v>1007</v>
      </c>
      <c r="F46" s="159"/>
      <c r="G46" s="94"/>
      <c r="H46" s="203"/>
      <c r="I46" s="203"/>
      <c r="J46" s="201">
        <v>1</v>
      </c>
      <c r="K46" s="165"/>
      <c r="L46" s="173"/>
      <c r="M46" s="173"/>
      <c r="N46" s="173"/>
      <c r="O46" s="173"/>
      <c r="P46" s="165"/>
      <c r="Q46" s="163"/>
      <c r="R46" s="163"/>
      <c r="S46" s="163"/>
      <c r="T46" s="163"/>
      <c r="U46" s="165"/>
      <c r="V46" s="96"/>
      <c r="W46" s="94"/>
      <c r="X46" s="94"/>
      <c r="Y46" s="94"/>
      <c r="Z46" s="94"/>
      <c r="AA46" s="165"/>
      <c r="AB46" s="94"/>
      <c r="AC46" s="94"/>
      <c r="AD46" s="94"/>
      <c r="AE46" s="94"/>
      <c r="AF46" s="165"/>
      <c r="AG46" s="94"/>
      <c r="AH46" s="94"/>
      <c r="AI46" s="94"/>
      <c r="AJ46" s="94"/>
      <c r="AK46" s="165"/>
      <c r="AL46" s="96"/>
      <c r="AM46" s="94"/>
      <c r="AN46" s="94"/>
      <c r="AO46" s="94"/>
      <c r="AP46" s="94"/>
      <c r="AQ46" s="165"/>
      <c r="AR46" s="94"/>
      <c r="AS46" s="94"/>
      <c r="AT46" s="94"/>
      <c r="AU46" s="94"/>
      <c r="AV46" s="165"/>
      <c r="AW46" s="94"/>
      <c r="AX46" s="94"/>
      <c r="AY46" s="94"/>
      <c r="AZ46" s="94"/>
      <c r="BA46" s="165"/>
      <c r="BB46" s="96"/>
      <c r="BC46" s="94"/>
      <c r="BD46" s="94"/>
      <c r="BE46" s="94"/>
      <c r="BF46" s="94"/>
      <c r="BG46" s="165"/>
      <c r="BH46" s="94"/>
      <c r="BI46" s="94"/>
      <c r="BJ46" s="94"/>
      <c r="BK46" s="94"/>
      <c r="BL46" s="165"/>
      <c r="BM46" s="94"/>
      <c r="BN46" s="94"/>
      <c r="BO46" s="94"/>
      <c r="BP46" s="94"/>
      <c r="BQ46" s="165"/>
      <c r="BR46" s="96"/>
      <c r="BS46" s="98"/>
    </row>
    <row r="47" spans="1:71" ht="48" customHeight="1" thickBot="1" x14ac:dyDescent="0.25">
      <c r="A47" s="254">
        <v>27</v>
      </c>
      <c r="B47" s="209">
        <v>444</v>
      </c>
      <c r="C47" s="268">
        <v>470301001</v>
      </c>
      <c r="D47" s="289"/>
      <c r="E47" s="222" t="s">
        <v>1035</v>
      </c>
      <c r="F47" s="159"/>
      <c r="G47" s="94"/>
      <c r="H47" s="94"/>
      <c r="I47" s="94"/>
      <c r="J47" s="163"/>
      <c r="K47" s="165"/>
      <c r="L47" s="201">
        <v>1</v>
      </c>
      <c r="M47" s="203"/>
      <c r="N47" s="203"/>
      <c r="O47" s="203"/>
      <c r="P47" s="165"/>
      <c r="Q47" s="173"/>
      <c r="R47" s="173"/>
      <c r="S47" s="173"/>
      <c r="T47" s="173"/>
      <c r="U47" s="165"/>
      <c r="V47" s="96"/>
      <c r="W47" s="94"/>
      <c r="X47" s="94"/>
      <c r="Y47" s="94"/>
      <c r="Z47" s="94"/>
      <c r="AA47" s="165"/>
      <c r="AB47" s="94"/>
      <c r="AC47" s="94"/>
      <c r="AD47" s="94"/>
      <c r="AE47" s="94"/>
      <c r="AF47" s="165"/>
      <c r="AG47" s="94"/>
      <c r="AH47" s="94"/>
      <c r="AI47" s="94"/>
      <c r="AJ47" s="94"/>
      <c r="AK47" s="165"/>
      <c r="AL47" s="96"/>
      <c r="AM47" s="94"/>
      <c r="AN47" s="94"/>
      <c r="AO47" s="94"/>
      <c r="AP47" s="94"/>
      <c r="AQ47" s="165"/>
      <c r="AR47" s="94"/>
      <c r="AS47" s="94"/>
      <c r="AT47" s="94"/>
      <c r="AU47" s="94"/>
      <c r="AV47" s="165"/>
      <c r="AW47" s="94"/>
      <c r="AX47" s="94"/>
      <c r="AY47" s="94"/>
      <c r="AZ47" s="94"/>
      <c r="BA47" s="165"/>
      <c r="BB47" s="96"/>
      <c r="BC47" s="94"/>
      <c r="BD47" s="94"/>
      <c r="BE47" s="94"/>
      <c r="BF47" s="94"/>
      <c r="BG47" s="165"/>
      <c r="BH47" s="94"/>
      <c r="BI47" s="94"/>
      <c r="BJ47" s="94"/>
      <c r="BK47" s="94"/>
      <c r="BL47" s="165"/>
      <c r="BM47" s="94"/>
      <c r="BN47" s="94"/>
      <c r="BO47" s="94"/>
      <c r="BP47" s="94"/>
      <c r="BQ47" s="165"/>
      <c r="BR47" s="96"/>
      <c r="BS47" s="98"/>
    </row>
    <row r="48" spans="1:71" ht="63" customHeight="1" thickBot="1" x14ac:dyDescent="0.25">
      <c r="A48" s="254">
        <v>28</v>
      </c>
      <c r="B48" s="207">
        <v>359</v>
      </c>
      <c r="C48" s="260">
        <v>471601001</v>
      </c>
      <c r="D48" s="261"/>
      <c r="E48" s="221" t="s">
        <v>1002</v>
      </c>
      <c r="F48" s="159"/>
      <c r="G48" s="94"/>
      <c r="H48" s="94"/>
      <c r="I48" s="94"/>
      <c r="J48" s="163"/>
      <c r="K48" s="165"/>
      <c r="L48" s="201">
        <v>1</v>
      </c>
      <c r="M48" s="203"/>
      <c r="N48" s="203"/>
      <c r="O48" s="203"/>
      <c r="P48" s="165"/>
      <c r="Q48" s="173"/>
      <c r="R48" s="173"/>
      <c r="S48" s="173"/>
      <c r="T48" s="173"/>
      <c r="U48" s="165"/>
      <c r="V48" s="96"/>
      <c r="W48" s="94"/>
      <c r="X48" s="94"/>
      <c r="Y48" s="94"/>
      <c r="Z48" s="94"/>
      <c r="AA48" s="165"/>
      <c r="AB48" s="94"/>
      <c r="AC48" s="94"/>
      <c r="AD48" s="94"/>
      <c r="AE48" s="94"/>
      <c r="AF48" s="165"/>
      <c r="AG48" s="94"/>
      <c r="AH48" s="94"/>
      <c r="AI48" s="94"/>
      <c r="AJ48" s="94"/>
      <c r="AK48" s="165"/>
      <c r="AL48" s="96"/>
      <c r="AM48" s="94"/>
      <c r="AN48" s="94"/>
      <c r="AO48" s="94"/>
      <c r="AP48" s="94"/>
      <c r="AQ48" s="165"/>
      <c r="AR48" s="94"/>
      <c r="AS48" s="94"/>
      <c r="AT48" s="94"/>
      <c r="AU48" s="94"/>
      <c r="AV48" s="165"/>
      <c r="AW48" s="94"/>
      <c r="AX48" s="94"/>
      <c r="AY48" s="94"/>
      <c r="AZ48" s="94"/>
      <c r="BA48" s="165"/>
      <c r="BB48" s="96"/>
      <c r="BC48" s="94"/>
      <c r="BD48" s="94"/>
      <c r="BE48" s="94"/>
      <c r="BF48" s="94"/>
      <c r="BG48" s="165"/>
      <c r="BH48" s="94"/>
      <c r="BI48" s="94"/>
      <c r="BJ48" s="94"/>
      <c r="BK48" s="94"/>
      <c r="BL48" s="165"/>
      <c r="BM48" s="94"/>
      <c r="BN48" s="94"/>
      <c r="BO48" s="94"/>
      <c r="BP48" s="94"/>
      <c r="BQ48" s="165"/>
      <c r="BR48" s="96"/>
      <c r="BS48" s="98"/>
    </row>
    <row r="49" spans="1:71" ht="69" customHeight="1" thickBot="1" x14ac:dyDescent="0.6">
      <c r="A49" s="254">
        <v>29</v>
      </c>
      <c r="B49" s="209">
        <v>469</v>
      </c>
      <c r="C49" s="300" t="s">
        <v>992</v>
      </c>
      <c r="D49" s="352"/>
      <c r="E49" s="222" t="s">
        <v>1090</v>
      </c>
      <c r="F49" s="159"/>
      <c r="G49" s="94"/>
      <c r="H49" s="94"/>
      <c r="I49" s="94"/>
      <c r="J49" s="163"/>
      <c r="K49" s="165"/>
      <c r="L49" s="201">
        <v>1</v>
      </c>
      <c r="M49" s="203"/>
      <c r="N49" s="203"/>
      <c r="O49" s="203"/>
      <c r="P49" s="165"/>
      <c r="Q49" s="173"/>
      <c r="R49" s="173"/>
      <c r="S49" s="173"/>
      <c r="T49" s="173"/>
      <c r="U49" s="165"/>
      <c r="V49" s="96"/>
      <c r="W49" s="94"/>
      <c r="X49" s="94"/>
      <c r="Y49" s="94"/>
      <c r="Z49" s="94"/>
      <c r="AA49" s="165"/>
      <c r="AB49" s="94"/>
      <c r="AC49" s="94"/>
      <c r="AD49" s="94"/>
      <c r="AE49" s="94"/>
      <c r="AF49" s="165"/>
      <c r="AG49" s="94"/>
      <c r="AH49" s="94"/>
      <c r="AI49" s="94"/>
      <c r="AJ49" s="94"/>
      <c r="AK49" s="165"/>
      <c r="AL49" s="96"/>
      <c r="AM49" s="94"/>
      <c r="AN49" s="94"/>
      <c r="AO49" s="94"/>
      <c r="AP49" s="94"/>
      <c r="AQ49" s="165"/>
      <c r="AR49" s="94"/>
      <c r="AS49" s="94"/>
      <c r="AT49" s="94"/>
      <c r="AU49" s="94"/>
      <c r="AV49" s="165"/>
      <c r="AW49" s="94"/>
      <c r="AX49" s="94"/>
      <c r="AY49" s="94"/>
      <c r="AZ49" s="94"/>
      <c r="BA49" s="165"/>
      <c r="BB49" s="96"/>
      <c r="BC49" s="94"/>
      <c r="BD49" s="94"/>
      <c r="BE49" s="94"/>
      <c r="BF49" s="94"/>
      <c r="BG49" s="165"/>
      <c r="BH49" s="94"/>
      <c r="BI49" s="94"/>
      <c r="BJ49" s="94"/>
      <c r="BK49" s="94"/>
      <c r="BL49" s="165"/>
      <c r="BM49" s="94"/>
      <c r="BN49" s="94"/>
      <c r="BO49" s="94"/>
      <c r="BP49" s="94"/>
      <c r="BQ49" s="165"/>
      <c r="BR49" s="96"/>
      <c r="BS49" s="98"/>
    </row>
    <row r="50" spans="1:71" s="228" customFormat="1" ht="57" customHeight="1" thickBot="1" x14ac:dyDescent="0.6">
      <c r="A50" s="254">
        <v>30</v>
      </c>
      <c r="B50" s="207">
        <v>161</v>
      </c>
      <c r="C50" s="262">
        <v>470301001</v>
      </c>
      <c r="D50" s="263"/>
      <c r="E50" s="221" t="s">
        <v>1065</v>
      </c>
      <c r="F50" s="229"/>
      <c r="G50" s="163"/>
      <c r="H50" s="163"/>
      <c r="I50" s="163"/>
      <c r="J50" s="163"/>
      <c r="K50" s="95">
        <f>J50+I50+H50+G50</f>
        <v>0</v>
      </c>
      <c r="L50" s="173"/>
      <c r="M50" s="201">
        <v>1</v>
      </c>
      <c r="N50" s="173"/>
      <c r="O50" s="173"/>
      <c r="P50" s="95">
        <f>O50+N50+M50+L50</f>
        <v>1</v>
      </c>
      <c r="Q50" s="173"/>
      <c r="R50" s="173"/>
      <c r="S50" s="173"/>
      <c r="T50" s="173"/>
      <c r="U50" s="95">
        <f>T50+S50+R50+Q50</f>
        <v>0</v>
      </c>
      <c r="V50" s="96"/>
      <c r="W50" s="163"/>
      <c r="X50" s="163"/>
      <c r="Y50" s="163"/>
      <c r="Z50" s="163"/>
      <c r="AA50" s="95">
        <f>Z50+Y50+X50+W50</f>
        <v>0</v>
      </c>
      <c r="AB50" s="163"/>
      <c r="AC50" s="163"/>
      <c r="AD50" s="163"/>
      <c r="AE50" s="163"/>
      <c r="AF50" s="95">
        <f>AE50+AD50+AC50+AB50</f>
        <v>0</v>
      </c>
      <c r="AG50" s="163"/>
      <c r="AH50" s="163"/>
      <c r="AI50" s="163"/>
      <c r="AJ50" s="163"/>
      <c r="AK50" s="95">
        <f>AJ50+AI50+AH50+AG50</f>
        <v>0</v>
      </c>
      <c r="AL50" s="96"/>
      <c r="AM50" s="163"/>
      <c r="AN50" s="163"/>
      <c r="AO50" s="163"/>
      <c r="AP50" s="163"/>
      <c r="AQ50" s="95">
        <f>AP50+AO50+AN50+AM50</f>
        <v>0</v>
      </c>
      <c r="AR50" s="163"/>
      <c r="AS50" s="163"/>
      <c r="AT50" s="163"/>
      <c r="AU50" s="163"/>
      <c r="AV50" s="95">
        <f>AU50+AT50+AS50+AR50</f>
        <v>0</v>
      </c>
      <c r="AW50" s="163"/>
      <c r="AX50" s="163"/>
      <c r="AY50" s="163"/>
      <c r="AZ50" s="163"/>
      <c r="BA50" s="165"/>
      <c r="BB50" s="96"/>
      <c r="BC50" s="163"/>
      <c r="BD50" s="163"/>
      <c r="BE50" s="163"/>
      <c r="BF50" s="163"/>
      <c r="BG50" s="165"/>
      <c r="BH50" s="163"/>
      <c r="BI50" s="163"/>
      <c r="BJ50" s="163"/>
      <c r="BK50" s="163"/>
      <c r="BL50" s="165"/>
      <c r="BM50" s="163"/>
      <c r="BN50" s="163"/>
      <c r="BO50" s="163"/>
      <c r="BP50" s="163"/>
      <c r="BQ50" s="165"/>
      <c r="BR50" s="96"/>
      <c r="BS50" s="96"/>
    </row>
    <row r="51" spans="1:71" ht="57" customHeight="1" thickBot="1" x14ac:dyDescent="0.6">
      <c r="A51" s="254">
        <v>31</v>
      </c>
      <c r="B51" s="183">
        <v>507</v>
      </c>
      <c r="C51" s="260">
        <v>470601001</v>
      </c>
      <c r="D51" s="261"/>
      <c r="E51" s="241" t="s">
        <v>1111</v>
      </c>
      <c r="F51" s="160"/>
      <c r="G51" s="130"/>
      <c r="H51" s="130"/>
      <c r="I51" s="130"/>
      <c r="J51" s="164"/>
      <c r="K51" s="95">
        <f>J51+I51+H51+G51</f>
        <v>0</v>
      </c>
      <c r="L51" s="204"/>
      <c r="M51" s="204"/>
      <c r="N51" s="201">
        <v>1</v>
      </c>
      <c r="O51" s="204"/>
      <c r="P51" s="95">
        <f>O51+N51+M51+L51</f>
        <v>1</v>
      </c>
      <c r="Q51" s="173"/>
      <c r="R51" s="173"/>
      <c r="S51" s="173"/>
      <c r="T51" s="173"/>
      <c r="U51" s="95">
        <f>T51+S51+R51+Q51</f>
        <v>0</v>
      </c>
      <c r="V51" s="96"/>
      <c r="W51" s="163"/>
      <c r="X51" s="163"/>
      <c r="Y51" s="163"/>
      <c r="Z51" s="163"/>
      <c r="AA51" s="95">
        <f>Z51+Y51+X51+W51</f>
        <v>0</v>
      </c>
      <c r="AB51" s="130"/>
      <c r="AC51" s="130"/>
      <c r="AD51" s="130"/>
      <c r="AE51" s="130"/>
      <c r="AF51" s="95">
        <f>AE51+AD51+AC51+AB51</f>
        <v>0</v>
      </c>
      <c r="AG51" s="130"/>
      <c r="AH51" s="130"/>
      <c r="AI51" s="130"/>
      <c r="AJ51" s="130"/>
      <c r="AK51" s="95">
        <f>AJ51+AI51+AH51+AG51</f>
        <v>0</v>
      </c>
      <c r="AL51" s="96"/>
      <c r="AM51" s="130"/>
      <c r="AN51" s="130"/>
      <c r="AO51" s="130"/>
      <c r="AP51" s="130"/>
      <c r="AQ51" s="95">
        <f>AP51+AO51+AN51+AM51</f>
        <v>0</v>
      </c>
      <c r="AR51" s="130"/>
      <c r="AS51" s="130"/>
      <c r="AT51" s="130"/>
      <c r="AU51" s="130"/>
      <c r="AV51" s="95">
        <f>AU51+AT51+AS51+AR51</f>
        <v>0</v>
      </c>
      <c r="AW51" s="130"/>
      <c r="AX51" s="130"/>
      <c r="AY51" s="130"/>
      <c r="AZ51" s="130"/>
      <c r="BA51" s="95">
        <f>AZ51+AY51+AX51+AW51</f>
        <v>0</v>
      </c>
      <c r="BB51" s="96"/>
      <c r="BC51" s="130"/>
      <c r="BD51" s="130"/>
      <c r="BE51" s="130"/>
      <c r="BF51" s="130"/>
      <c r="BG51" s="95">
        <f>BF51+BE51+BD51+BC51</f>
        <v>0</v>
      </c>
      <c r="BH51" s="130"/>
      <c r="BI51" s="130"/>
      <c r="BJ51" s="130"/>
      <c r="BK51" s="130"/>
      <c r="BL51" s="95">
        <f>BK51+BJ51+BI51+BH51</f>
        <v>0</v>
      </c>
      <c r="BM51" s="130"/>
      <c r="BN51" s="130"/>
      <c r="BO51" s="130"/>
      <c r="BP51" s="130"/>
      <c r="BQ51" s="95">
        <f>BP51+BO51+BN51+BM51</f>
        <v>0</v>
      </c>
      <c r="BR51" s="96"/>
      <c r="BS51" s="133"/>
    </row>
    <row r="52" spans="1:71" ht="51" customHeight="1" thickBot="1" x14ac:dyDescent="0.6">
      <c r="A52" s="254">
        <v>32</v>
      </c>
      <c r="B52" s="207">
        <v>369</v>
      </c>
      <c r="C52" s="262">
        <v>470301001</v>
      </c>
      <c r="D52" s="263"/>
      <c r="E52" s="221" t="s">
        <v>1066</v>
      </c>
      <c r="F52" s="160"/>
      <c r="G52" s="130"/>
      <c r="H52" s="130"/>
      <c r="I52" s="130"/>
      <c r="J52" s="164"/>
      <c r="K52" s="95">
        <f>J52+I52+H52+G52</f>
        <v>0</v>
      </c>
      <c r="L52" s="204"/>
      <c r="M52" s="204"/>
      <c r="N52" s="201">
        <v>1</v>
      </c>
      <c r="O52" s="173"/>
      <c r="P52" s="95">
        <f>O52+N52+M52+L52</f>
        <v>1</v>
      </c>
      <c r="Q52" s="173"/>
      <c r="R52" s="173"/>
      <c r="S52" s="173"/>
      <c r="T52" s="173"/>
      <c r="U52" s="95">
        <f>T52+S52+R52+Q52</f>
        <v>0</v>
      </c>
      <c r="V52" s="96"/>
      <c r="W52" s="163"/>
      <c r="X52" s="163"/>
      <c r="Y52" s="163"/>
      <c r="Z52" s="163"/>
      <c r="AA52" s="95">
        <f>Z52+Y52+X52+W52</f>
        <v>0</v>
      </c>
      <c r="AB52" s="130"/>
      <c r="AC52" s="130"/>
      <c r="AD52" s="130"/>
      <c r="AE52" s="130"/>
      <c r="AF52" s="95">
        <f>AE52+AD52+AC52+AB52</f>
        <v>0</v>
      </c>
      <c r="AG52" s="130"/>
      <c r="AH52" s="130"/>
      <c r="AI52" s="130"/>
      <c r="AJ52" s="130"/>
      <c r="AK52" s="95">
        <f>AJ52+AI52+AH52+AG52</f>
        <v>0</v>
      </c>
      <c r="AL52" s="96"/>
      <c r="AM52" s="130"/>
      <c r="AN52" s="130"/>
      <c r="AO52" s="130"/>
      <c r="AP52" s="130"/>
      <c r="AQ52" s="95">
        <f>AP52+AO52+AN52+AM52</f>
        <v>0</v>
      </c>
      <c r="AR52" s="130"/>
      <c r="AS52" s="130"/>
      <c r="AT52" s="130"/>
      <c r="AU52" s="130"/>
      <c r="AV52" s="95">
        <f>AU52+AT52+AS52+AR52</f>
        <v>0</v>
      </c>
      <c r="AW52" s="130"/>
      <c r="AX52" s="130"/>
      <c r="AY52" s="130"/>
      <c r="AZ52" s="130"/>
      <c r="BA52" s="95">
        <f>AZ52+AY52+AX52+AW52</f>
        <v>0</v>
      </c>
      <c r="BB52" s="96"/>
      <c r="BC52" s="130"/>
      <c r="BD52" s="130"/>
      <c r="BE52" s="130"/>
      <c r="BF52" s="130"/>
      <c r="BG52" s="95">
        <f>BF52+BE52+BD52+BC52</f>
        <v>0</v>
      </c>
      <c r="BH52" s="130"/>
      <c r="BI52" s="130"/>
      <c r="BJ52" s="130"/>
      <c r="BK52" s="130"/>
      <c r="BL52" s="95">
        <f>BK52+BJ52+BI52+BH52</f>
        <v>0</v>
      </c>
      <c r="BM52" s="130"/>
      <c r="BN52" s="130"/>
      <c r="BO52" s="130"/>
      <c r="BP52" s="130"/>
      <c r="BQ52" s="95">
        <f>BP52+BO52+BN52+BM52</f>
        <v>0</v>
      </c>
      <c r="BR52" s="96"/>
      <c r="BS52" s="133"/>
    </row>
    <row r="53" spans="1:71" ht="57" customHeight="1" thickBot="1" x14ac:dyDescent="0.25">
      <c r="A53" s="254">
        <v>33</v>
      </c>
      <c r="B53" s="183">
        <v>354</v>
      </c>
      <c r="C53" s="260">
        <v>470301001</v>
      </c>
      <c r="D53" s="261"/>
      <c r="E53" s="221" t="s">
        <v>1004</v>
      </c>
      <c r="F53" s="87"/>
      <c r="G53" s="94"/>
      <c r="H53" s="94"/>
      <c r="I53" s="94"/>
      <c r="J53" s="163"/>
      <c r="K53" s="134">
        <f>J53+I53+H53+G53</f>
        <v>0</v>
      </c>
      <c r="L53" s="203"/>
      <c r="M53" s="203"/>
      <c r="N53" s="201">
        <v>1</v>
      </c>
      <c r="O53" s="173"/>
      <c r="P53" s="134">
        <f>O53+N53+M53+L53</f>
        <v>1</v>
      </c>
      <c r="Q53" s="173"/>
      <c r="R53" s="173"/>
      <c r="S53" s="173"/>
      <c r="T53" s="173"/>
      <c r="U53" s="134">
        <f>T53+S53+R53+Q53</f>
        <v>0</v>
      </c>
      <c r="V53" s="96"/>
      <c r="W53" s="163"/>
      <c r="X53" s="163"/>
      <c r="Y53" s="163"/>
      <c r="Z53" s="163"/>
      <c r="AA53" s="134">
        <f>Z53+Y53+X53+W53</f>
        <v>0</v>
      </c>
      <c r="AB53" s="94"/>
      <c r="AC53" s="94"/>
      <c r="AD53" s="94"/>
      <c r="AE53" s="94"/>
      <c r="AF53" s="134">
        <f>AE53+AD53+AC53+AB53</f>
        <v>0</v>
      </c>
      <c r="AG53" s="94"/>
      <c r="AH53" s="94"/>
      <c r="AI53" s="94"/>
      <c r="AJ53" s="94"/>
      <c r="AK53" s="134">
        <f>AJ53+AI53+AH53+AG53</f>
        <v>0</v>
      </c>
      <c r="AL53" s="96"/>
      <c r="AM53" s="94"/>
      <c r="AN53" s="94"/>
      <c r="AO53" s="94"/>
      <c r="AP53" s="94"/>
      <c r="AQ53" s="134">
        <f>AP53+AO53+AN53+AM53</f>
        <v>0</v>
      </c>
      <c r="AR53" s="94"/>
      <c r="AS53" s="94"/>
      <c r="AT53" s="94"/>
      <c r="AU53" s="94"/>
      <c r="AV53" s="134">
        <f>AU53+AT53+AS53+AR53</f>
        <v>0</v>
      </c>
      <c r="AW53" s="94"/>
      <c r="AX53" s="94"/>
      <c r="AY53" s="94"/>
      <c r="AZ53" s="94"/>
      <c r="BA53" s="134">
        <f>AZ53+AY53+AX53+AW53</f>
        <v>0</v>
      </c>
      <c r="BB53" s="96"/>
      <c r="BC53" s="94"/>
      <c r="BD53" s="94"/>
      <c r="BE53" s="94"/>
      <c r="BF53" s="94"/>
      <c r="BG53" s="134">
        <f>BF53+BE53+BD53+BC53</f>
        <v>0</v>
      </c>
      <c r="BH53" s="94"/>
      <c r="BI53" s="94"/>
      <c r="BJ53" s="94"/>
      <c r="BK53" s="94"/>
      <c r="BL53" s="134">
        <f>BK53+BJ53+BI53+BH53</f>
        <v>0</v>
      </c>
      <c r="BM53" s="94"/>
      <c r="BN53" s="94"/>
      <c r="BO53" s="94"/>
      <c r="BP53" s="94"/>
      <c r="BQ53" s="134">
        <f>BP53+BO53+BN53+BM53</f>
        <v>0</v>
      </c>
      <c r="BR53" s="96"/>
      <c r="BS53" s="98"/>
    </row>
    <row r="54" spans="1:71" ht="69" customHeight="1" thickBot="1" x14ac:dyDescent="0.25">
      <c r="A54" s="254">
        <v>34</v>
      </c>
      <c r="B54" s="207">
        <v>510</v>
      </c>
      <c r="C54" s="260">
        <v>470301001</v>
      </c>
      <c r="D54" s="261"/>
      <c r="E54" s="240" t="s">
        <v>1112</v>
      </c>
      <c r="F54" s="147"/>
      <c r="G54" s="94"/>
      <c r="H54" s="94"/>
      <c r="I54" s="94"/>
      <c r="J54" s="163"/>
      <c r="K54" s="134"/>
      <c r="L54" s="203"/>
      <c r="M54" s="203"/>
      <c r="N54" s="203"/>
      <c r="O54" s="201">
        <v>1</v>
      </c>
      <c r="P54" s="134"/>
      <c r="Q54" s="173"/>
      <c r="R54" s="173"/>
      <c r="S54" s="173"/>
      <c r="T54" s="173"/>
      <c r="U54" s="134"/>
      <c r="V54" s="96"/>
      <c r="W54" s="163"/>
      <c r="X54" s="163"/>
      <c r="Y54" s="163"/>
      <c r="Z54" s="163"/>
      <c r="AA54" s="134"/>
      <c r="AB54" s="94"/>
      <c r="AC54" s="94"/>
      <c r="AD54" s="94"/>
      <c r="AE54" s="94"/>
      <c r="AF54" s="134"/>
      <c r="AG54" s="94"/>
      <c r="AH54" s="94"/>
      <c r="AI54" s="94"/>
      <c r="AJ54" s="94"/>
      <c r="AK54" s="134"/>
      <c r="AL54" s="96"/>
      <c r="AM54" s="94"/>
      <c r="AN54" s="94"/>
      <c r="AO54" s="94"/>
      <c r="AP54" s="94"/>
      <c r="AQ54" s="134"/>
      <c r="AR54" s="94"/>
      <c r="AS54" s="94"/>
      <c r="AT54" s="94"/>
      <c r="AU54" s="94"/>
      <c r="AV54" s="134"/>
      <c r="AW54" s="94"/>
      <c r="AX54" s="94"/>
      <c r="AY54" s="94"/>
      <c r="AZ54" s="94"/>
      <c r="BA54" s="134"/>
      <c r="BB54" s="96"/>
      <c r="BC54" s="94"/>
      <c r="BD54" s="94"/>
      <c r="BE54" s="94"/>
      <c r="BF54" s="94"/>
      <c r="BG54" s="134"/>
      <c r="BH54" s="94"/>
      <c r="BI54" s="94"/>
      <c r="BJ54" s="94"/>
      <c r="BK54" s="94"/>
      <c r="BL54" s="134"/>
      <c r="BM54" s="94"/>
      <c r="BN54" s="94"/>
      <c r="BO54" s="94"/>
      <c r="BP54" s="94"/>
      <c r="BQ54" s="134"/>
      <c r="BR54" s="96"/>
      <c r="BS54" s="98"/>
    </row>
    <row r="55" spans="1:71" ht="108" customHeight="1" thickBot="1" x14ac:dyDescent="0.25">
      <c r="A55" s="254">
        <v>35</v>
      </c>
      <c r="B55" s="207">
        <v>281</v>
      </c>
      <c r="C55" s="260">
        <v>470301001</v>
      </c>
      <c r="D55" s="261"/>
      <c r="E55" s="221" t="s">
        <v>1067</v>
      </c>
      <c r="F55" s="147"/>
      <c r="G55" s="94"/>
      <c r="H55" s="94"/>
      <c r="I55" s="94"/>
      <c r="J55" s="163"/>
      <c r="K55" s="134"/>
      <c r="L55" s="203"/>
      <c r="M55" s="203"/>
      <c r="N55" s="203"/>
      <c r="O55" s="201">
        <v>1</v>
      </c>
      <c r="P55" s="134"/>
      <c r="Q55" s="173"/>
      <c r="R55" s="173"/>
      <c r="S55" s="173"/>
      <c r="T55" s="173"/>
      <c r="U55" s="134"/>
      <c r="V55" s="96"/>
      <c r="W55" s="163"/>
      <c r="X55" s="163"/>
      <c r="Y55" s="163"/>
      <c r="Z55" s="163"/>
      <c r="AA55" s="134"/>
      <c r="AB55" s="94"/>
      <c r="AC55" s="94"/>
      <c r="AD55" s="94"/>
      <c r="AE55" s="94"/>
      <c r="AF55" s="134"/>
      <c r="AG55" s="94"/>
      <c r="AH55" s="94"/>
      <c r="AI55" s="94"/>
      <c r="AJ55" s="94"/>
      <c r="AK55" s="134"/>
      <c r="AL55" s="96"/>
      <c r="AM55" s="94"/>
      <c r="AN55" s="94"/>
      <c r="AO55" s="94"/>
      <c r="AP55" s="94"/>
      <c r="AQ55" s="134"/>
      <c r="AR55" s="94"/>
      <c r="AS55" s="94"/>
      <c r="AT55" s="94"/>
      <c r="AU55" s="94"/>
      <c r="AV55" s="134"/>
      <c r="AW55" s="94"/>
      <c r="AX55" s="94"/>
      <c r="AY55" s="94"/>
      <c r="AZ55" s="94"/>
      <c r="BA55" s="134"/>
      <c r="BB55" s="96"/>
      <c r="BC55" s="94"/>
      <c r="BD55" s="94"/>
      <c r="BE55" s="94"/>
      <c r="BF55" s="94"/>
      <c r="BG55" s="134"/>
      <c r="BH55" s="94"/>
      <c r="BI55" s="94"/>
      <c r="BJ55" s="94"/>
      <c r="BK55" s="94"/>
      <c r="BL55" s="134"/>
      <c r="BM55" s="94"/>
      <c r="BN55" s="94"/>
      <c r="BO55" s="94"/>
      <c r="BP55" s="94"/>
      <c r="BQ55" s="134"/>
      <c r="BR55" s="96"/>
      <c r="BS55" s="98"/>
    </row>
    <row r="56" spans="1:71" ht="37.5" customHeight="1" x14ac:dyDescent="0.5">
      <c r="A56" s="328"/>
      <c r="B56" s="271" t="s">
        <v>1102</v>
      </c>
      <c r="C56" s="272"/>
      <c r="D56" s="272"/>
      <c r="E56" s="273"/>
      <c r="F56" s="166"/>
      <c r="G56" s="99"/>
      <c r="H56" s="99"/>
      <c r="I56" s="99">
        <f>SUM(I21:I33)</f>
        <v>13</v>
      </c>
      <c r="J56" s="99">
        <f>SUM(J34:J46)</f>
        <v>13</v>
      </c>
      <c r="K56" s="99">
        <f>J56+I56+H56+G56</f>
        <v>26</v>
      </c>
      <c r="L56" s="99">
        <v>3</v>
      </c>
      <c r="M56" s="99">
        <v>1</v>
      </c>
      <c r="N56" s="99">
        <v>3</v>
      </c>
      <c r="O56" s="99">
        <f>SUM(O54:O55)</f>
        <v>2</v>
      </c>
      <c r="P56" s="99">
        <f>SUM(L56,M56,N56,O56)</f>
        <v>9</v>
      </c>
      <c r="Q56" s="99"/>
      <c r="R56" s="99"/>
      <c r="S56" s="99"/>
      <c r="T56" s="99"/>
      <c r="U56" s="99"/>
      <c r="V56" s="106">
        <f>U56+P56+K56</f>
        <v>35</v>
      </c>
      <c r="W56" s="174" t="e">
        <f>#REF!+#REF!+W54+W53+W52+#REF!+#REF!+#REF!+W51+W50+#REF!+#REF!+#REF!+W49+W48+W47+#REF!+W46+W45+W44+#REF!+W43+W42+W41+W40+W39+W38+W37+W36+W34+W33+W32+W31+W29+W28+#REF!+W27+W26+W25+W24+W21</f>
        <v>#REF!</v>
      </c>
      <c r="X56" s="174" t="e">
        <f>#REF!+#REF!+X54+X53+X52+#REF!+#REF!+#REF!+X51+X50+#REF!+#REF!+#REF!+X49+X48+X47+#REF!+X46+X45+X44+#REF!+X43+X42+X41+X40+X39+X38+X37+X36+X34+X33+X32+X31+X29+X28+#REF!+X27+X26+X25+X24+X21</f>
        <v>#REF!</v>
      </c>
      <c r="Y56" s="174" t="e">
        <f>#REF!+#REF!+Y54+Y53+Y52+#REF!+#REF!+#REF!+Y51+Y50+#REF!+#REF!+#REF!+Y49+Y48+Y47+#REF!+Y46+Y45+Y44+#REF!+Y43+Y42+Y41+Y40+Y39+Y38+Y37+Y36+Y34+Y33+Y32+Y31+Y29+Y28+#REF!+Y27+Y26+Y25+Y24+Y21</f>
        <v>#REF!</v>
      </c>
      <c r="Z56" s="174" t="e">
        <f>#REF!+#REF!+Z54+Z53+Z52+#REF!+#REF!+#REF!+Z51+Z50+#REF!+#REF!+#REF!+Z49+Z48+Z47+#REF!+Z46+Z45+Z44+#REF!+Z43+Z42+Z41+Z40+Z39+Z38+Z37+Z36+Z34+Z33+Z32+Z31+Z29+Z28+#REF!+Z27+Z26+Z25+Z24+Z21</f>
        <v>#REF!</v>
      </c>
      <c r="AA56" s="174" t="e">
        <f>Z56+Y56+X56+W56</f>
        <v>#REF!</v>
      </c>
      <c r="AB56" s="174" t="e">
        <f>#REF!+#REF!+AB54+AB53+AB52+#REF!+#REF!+#REF!+AB51+AB50+#REF!+#REF!+#REF!+AB49+AB48+AB47+#REF!+AB46+AB45+AB44+#REF!+AB43+AB42+AB41+AB40+AB39+AB38+AB37+AB36+AB34+AB33+AB32+AB31+AB29+AB28+#REF!+AB27+AB26+AB25+AB24+AB21</f>
        <v>#REF!</v>
      </c>
      <c r="AC56" s="174" t="e">
        <f>#REF!+#REF!+AC54+AC53+AC52+#REF!+#REF!+#REF!+AC51+AC50+#REF!+#REF!+#REF!+AC49+AC48+AC47+#REF!+AC46+AC45+AC44+#REF!+AC43+AC42+AC41+AC40+AC39+AC38+AC37+AC36+AC34+AC33+AC32+AC31+AC29+AC28+#REF!+AC27+AC26+AC25+AC24+AC21</f>
        <v>#REF!</v>
      </c>
      <c r="AD56" s="174" t="e">
        <f>#REF!+#REF!+AD54+AD53+AD52+#REF!+#REF!+#REF!+AD51+AD50+#REF!+#REF!+#REF!+AD49+AD48+AD47+#REF!+AD46+AD45+AD44+#REF!+AD43+AD42+AD41+AD40+AD39+AD38+AD37+AD36+AD34+AD33+AD32+AD31+AD29+AD28+#REF!+AD27+AD26+AD25+AD24+AD21</f>
        <v>#REF!</v>
      </c>
      <c r="AE56" s="174" t="e">
        <f>#REF!+#REF!+AE54+AE53+AE52+#REF!+#REF!+#REF!+AE51+AE50+#REF!+#REF!+#REF!+AE49+AE48+AE47+#REF!+AE46+AE45+AE44+#REF!+AE43+AE42+AE41+AE40+AE39+AE38+AE37+AE36+AE34+AE33+AE32+AE31+AE29+AE28+#REF!+AE27+AE26+AE25+AE24+AE21</f>
        <v>#REF!</v>
      </c>
      <c r="AF56" s="174" t="e">
        <f>AE56+AD56+AC56+AB56</f>
        <v>#REF!</v>
      </c>
      <c r="AG56" s="174" t="e">
        <f>#REF!+#REF!+AG54+AG53+AG52+#REF!+#REF!+#REF!+AG51+AG50+#REF!+#REF!+#REF!+AG49+AG48+AG47+#REF!+AG46+AG45+AG44+#REF!+AG43+AG42+AG41+AG40+AG39+AG38+AG37+AG36+AG34+AG33+AG32+AG31+AG29+AG28+#REF!+AG27+AG26+AG25+AG24+AG21</f>
        <v>#REF!</v>
      </c>
      <c r="AH56" s="174" t="e">
        <f>#REF!+#REF!+AH54+AH53+AH52+#REF!+#REF!+#REF!+AH51+AH50+#REF!+#REF!+#REF!+AH49+AH48+AH47+#REF!+AH46+AH45+AH44+#REF!+AH43+AH42+AH41+AH40+AH39+AH38+AH37+AH36+AH34+AH33+AH32+AH31+AH29+AH28+#REF!+AH27+AH26+AH25+AH24+AH21</f>
        <v>#REF!</v>
      </c>
      <c r="AI56" s="174" t="e">
        <f>#REF!+#REF!+AI54+AI53+AI52+#REF!+#REF!+#REF!+AI51+AI50+#REF!+#REF!+#REF!+AI49+AI48+AI47+#REF!+AI46+AI45+AI44+#REF!+AI43+AI42+AI41+AI40+AI39+AI38+AI37+AI36+AI34+AI33+AI32+AI31+AI29+AI28+#REF!+AI27+AI26+AI25+AI24+AI21</f>
        <v>#REF!</v>
      </c>
      <c r="AJ56" s="174" t="e">
        <f>#REF!+#REF!+AJ54+AJ53+AJ52+#REF!+#REF!+#REF!+AJ51+AJ50+#REF!+#REF!+#REF!+AJ49+AJ48+AJ47+#REF!+AJ46+AJ45+AJ44+#REF!+AJ43+AJ42+AJ41+AJ40+AJ39+AJ38+AJ37+AJ36+AJ34+AJ33+AJ32+AJ31+AJ29+AJ28+#REF!+AJ27+AJ26+AJ25+AJ24+AJ21</f>
        <v>#REF!</v>
      </c>
      <c r="AK56" s="174" t="e">
        <f>AJ56+AI56+AH56+AG56</f>
        <v>#REF!</v>
      </c>
      <c r="AL56" s="175" t="e">
        <f>AK56+AF56+AA56</f>
        <v>#REF!</v>
      </c>
      <c r="AM56" s="174" t="e">
        <f>#REF!+#REF!+AM54+AM53+AM52+#REF!+#REF!+#REF!+AM51+AM50+#REF!+#REF!+#REF!+AM49+AM48+AM47+#REF!+AM46+AM45+AM44+#REF!+AM43+AM42+AM41+AM40+AM39+AM38+AM37+AM36+AM34+AM33+AM32+AM31+AM29+AM28+#REF!+AM27+AM26+AM25+AM24+AM21</f>
        <v>#REF!</v>
      </c>
      <c r="AN56" s="174" t="e">
        <f>#REF!+#REF!+AN54+AN53+AN52+#REF!+#REF!+#REF!+AN51+AN50+#REF!+#REF!+#REF!+AN49+AN48+AN47+#REF!+AN46+AN45+AN44+#REF!+AN43+AN42+AN41+AN40+AN39+AN38+AN37+AN36+AN34+AN33+AN32+AN31+AN29+AN28+#REF!+AN27+AN26+AN25+AN24+AN21</f>
        <v>#REF!</v>
      </c>
      <c r="AO56" s="174" t="e">
        <f>#REF!+#REF!+AO54+AO53+AO52+#REF!+#REF!+#REF!+AO51+AO50+#REF!+#REF!+#REF!+AO49+AO48+AO47+#REF!+AO46+AO45+AO44+#REF!+AO43+AO42+AO41+AO40+AO39+AO38+AO37+AO36+AO34+AO33+AO32+AO31+AO29+AO28+#REF!+AO27+AO26+AO25+AO24+AO21</f>
        <v>#REF!</v>
      </c>
      <c r="AP56" s="174" t="e">
        <f>#REF!+#REF!+AP54+AP53+AP52+#REF!+#REF!+#REF!+AP51+AP50+#REF!+#REF!+#REF!+AP49+AP48+AP47+#REF!+AP46+AP45+AP44+#REF!+AP43+AP42+AP41+AP40+AP39+AP38+AP37+AP36+AP34+AP33+AP32+AP31+AP29+AP28+#REF!+AP27+AP26+AP25+AP24+AP21</f>
        <v>#REF!</v>
      </c>
      <c r="AQ56" s="174" t="e">
        <f>AP56+AO56+AN56+AM56</f>
        <v>#REF!</v>
      </c>
      <c r="AR56" s="174" t="e">
        <f>#REF!+#REF!+AR54+AR53+AR52+#REF!+#REF!+#REF!+AR51+AR50+#REF!+#REF!+#REF!+AR49+AR48+AR47+#REF!+AR46+AR45+AR44+#REF!+AR43+AR42+AR41+AR40+AR39+AR38+AR37+AR36+AR34+AR33+AR32+AR31+AR29+AR28+#REF!+AR27+AR26+AR25+AR24+AR21</f>
        <v>#REF!</v>
      </c>
      <c r="AS56" s="174" t="e">
        <f>#REF!+#REF!+AS54+AS53+AS52+#REF!+#REF!+#REF!+AS51+AS50+#REF!+#REF!+#REF!+AS49+AS48+AS47+#REF!+AS46+AS45+AS44+#REF!+AS43+AS42+AS41+AS40+AS39+AS38+AS37+AS36+AS34+AS33+AS32+AS31+AS29+AS28+#REF!+AS27+AS26+AS25+AS24+AS21</f>
        <v>#REF!</v>
      </c>
      <c r="AT56" s="174" t="e">
        <f>#REF!+#REF!+AT54+AT53+AT52+#REF!+#REF!+#REF!+AT51+AT50+#REF!+#REF!+#REF!+AT49+AT48+AT47+#REF!+AT46+AT45+AT44+#REF!+AT43+AT42+AT41+AT40+AT39+AT38+AT37+AT36+AT34+AT33+AT32+AT31+AT29+AT28+#REF!+AT27+AT26+AT25+AT24+AT21</f>
        <v>#REF!</v>
      </c>
      <c r="AU56" s="174" t="e">
        <f>#REF!+#REF!+AU54+AU53+AU52+#REF!+#REF!+#REF!+AU51+AU50+#REF!+#REF!+#REF!+AU49+AU48+AU47+#REF!+AU46+AU45+AU44+#REF!+AU43+AU42+AU41+AU40+AU39+AU38+AU37+AU36+AU34+AU33+AU32+AU31+AU29+AU28+#REF!+AU27+AU26+AU25+AU24+AU21</f>
        <v>#REF!</v>
      </c>
      <c r="AV56" s="174" t="e">
        <f>AU56+AT56+AS56+AR56</f>
        <v>#REF!</v>
      </c>
      <c r="AW56" s="174" t="e">
        <f>#REF!+#REF!+AW54+AW53+AW52+#REF!+#REF!+#REF!+AW51+AW50+#REF!+#REF!+#REF!+AW49+AW48+AW47+#REF!+AW46+AW45+AW44+#REF!+AW43+AW42+AW41+AW40+AW39+AW38+AW37+AW36+AW34+AW33+AW32+AW31+AW29+AW28+#REF!+AW27+AW26+AW25+AW24+AW21</f>
        <v>#REF!</v>
      </c>
      <c r="AX56" s="174" t="e">
        <f>#REF!+#REF!+AX54+AX53+AX52+#REF!+#REF!+#REF!+AX51+AX50+#REF!+#REF!+#REF!+AX49+AX48+AX47+#REF!+AX46+AX45+AX44+#REF!+AX43+AX42+AX41+AX40+AX39+AX38+AX37+AX36+AX34+AX33+AX32+AX31+AX29+AX28+#REF!+AX27+AX26+AX25+AX24+AX21</f>
        <v>#REF!</v>
      </c>
      <c r="AY56" s="174" t="e">
        <f>#REF!+#REF!+AY54+AY53+AY52+#REF!+#REF!+#REF!+AY51+AY50+#REF!+#REF!+#REF!+AY49+AY48+AY47+#REF!+AY46+AY45+AY44+#REF!+AY43+AY42+AY41+AY40+AY39+AY38+AY37+AY36+AY34+AY33+AY32+AY31+AY29+AY28+#REF!+AY27+AY26+AY25+AY24+AY21</f>
        <v>#REF!</v>
      </c>
      <c r="AZ56" s="174" t="e">
        <f>#REF!+#REF!+AZ54+AZ53+AZ52+#REF!+#REF!+#REF!+AZ51+AZ50+#REF!+#REF!+#REF!+AZ49+AZ48+AZ47+#REF!+AZ46+AZ45+AZ44+#REF!+AZ43+AZ42+AZ41+AZ40+AZ39+AZ38+AZ37+AZ36+AZ34+AZ33+AZ32+AZ31+AZ29+AZ28+#REF!+AZ27+AZ26+AZ25+AZ24+AZ21</f>
        <v>#REF!</v>
      </c>
      <c r="BA56" s="174" t="e">
        <f>AZ56+AY56+AX56+AW56</f>
        <v>#REF!</v>
      </c>
      <c r="BB56" s="175" t="e">
        <f>BA56+AV56+AQ56</f>
        <v>#REF!</v>
      </c>
      <c r="BC56" s="174" t="e">
        <f>#REF!+#REF!+BC54+BC53+BC52+#REF!+#REF!+#REF!+BC51+BC50+#REF!+#REF!+#REF!+BC49+BC48+BC47+#REF!+BC46+BC45+BC44+#REF!+BC43+BC42+BC41+BC40+BC39+BC38+BC37+BC36+BC34+BC33+BC32+BC31+BC29+BC28+#REF!+BC27+BC26+BC25+BC24+BC21</f>
        <v>#REF!</v>
      </c>
      <c r="BD56" s="174" t="e">
        <f>#REF!+#REF!+BD54+BD53+BD52+#REF!+#REF!+#REF!+BD51+BD50+#REF!+#REF!+#REF!+BD49+BD48+BD47+#REF!+BD46+BD45+BD44+#REF!+BD43+BD42+BD41+BD40+BD39+BD38+BD37+BD36+BD34+BD33+BD32+BD31+BD29+BD28+#REF!+BD27+BD26+BD25+BD24+BD21</f>
        <v>#REF!</v>
      </c>
      <c r="BE56" s="174" t="e">
        <f>#REF!+#REF!+BE54+BE53+BE52+#REF!+#REF!+#REF!+BE51+BE50+#REF!+#REF!+#REF!+BE49+BE48+BE47+#REF!+BE46+BE45+BE44+#REF!+BE43+BE42+BE41+BE40+BE39+BE38+BE37+BE36+BE34+BE33+BE32+BE31+BE29+BE28+#REF!+BE27+BE26+BE25+BE24+BE21</f>
        <v>#REF!</v>
      </c>
      <c r="BF56" s="174" t="e">
        <f>#REF!+#REF!+BF54+BF53+BF52+#REF!+#REF!+#REF!+BF51+BF50+#REF!+#REF!+#REF!+BF49+BF48+BF47+#REF!+BF46+BF45+BF44+#REF!+BF43+BF42+BF41+BF40+BF39+BF38+BF37+BF36+BF34+BF33+BF32+BF31+BF29+BF28+#REF!+BF27+BF26+BF25+BF24+BF21</f>
        <v>#REF!</v>
      </c>
      <c r="BG56" s="174" t="e">
        <f>BF56+BE56+BD56+BC56</f>
        <v>#REF!</v>
      </c>
      <c r="BH56" s="174" t="e">
        <f>#REF!+#REF!+BH54+BH53+BH52+#REF!+#REF!+#REF!+BH51+BH50+#REF!+#REF!+#REF!+BH49+BH48+BH47+#REF!+BH46+BH45+BH44+#REF!+BH43+BH42+BH41+BH40+BH39+BH38+BH37+BH36+BH34+BH33+BH32+BH31+BH29+BH28+#REF!+BH27+BH26+BH25+BH24+BH21</f>
        <v>#REF!</v>
      </c>
      <c r="BI56" s="174" t="e">
        <f>#REF!+#REF!+BI54+BI53+BI52+#REF!+#REF!+#REF!+BI51+BI50+#REF!+#REF!+#REF!+BI49+BI48+BI47+#REF!+BI46+BI45+BI44+#REF!+BI43+BI42+BI41+BI40+BI39+BI38+BI37+BI36+BI34+BI33+BI32+BI31+BI29+BI28+#REF!+BI27+BI26+BI25+BI24+BI21</f>
        <v>#REF!</v>
      </c>
      <c r="BJ56" s="174" t="e">
        <f>#REF!+#REF!+BJ54+BJ53+BJ52+#REF!+#REF!+#REF!+BJ51+BJ50+#REF!+#REF!+#REF!+BJ49+BJ48+BJ47+#REF!+BJ46+BJ45+BJ44+#REF!+BJ43+BJ42+BJ41+BJ40+BJ39+BJ38+BJ37+BJ36+BJ34+BJ33+BJ32+BJ31+BJ29+BJ28+#REF!+BJ27+BJ26+BJ25+BJ24+BJ21</f>
        <v>#REF!</v>
      </c>
      <c r="BK56" s="174" t="e">
        <f>#REF!+#REF!+BK54+BK53+BK52+#REF!+#REF!+#REF!+BK51+BK50+#REF!+#REF!+#REF!+BK49+BK48+BK47+#REF!+BK46+BK45+BK44+#REF!+BK43+BK42+BK41+BK40+BK39+BK38+BK37+BK36+BK34+BK33+BK32+BK31+BK29+BK28+#REF!+BK27+BK26+BK25+BK24+BK21</f>
        <v>#REF!</v>
      </c>
      <c r="BL56" s="174" t="e">
        <f>BK56+BJ56+BI56+BH56</f>
        <v>#REF!</v>
      </c>
      <c r="BM56" s="174" t="e">
        <f>#REF!+#REF!+BM54+BM53+BM52+#REF!+#REF!+#REF!+BM51+BM50+#REF!+#REF!+#REF!+BM49+BM48+BM47+#REF!+BM46+BM45+BM44+#REF!+BM43+BM42+BM41+BM40+BM39+BM38+BM37+BM36+BM34+BM33+BM32+BM31+BM29+BM28+#REF!+BM27+BM26+BM25+BM24+BM21</f>
        <v>#REF!</v>
      </c>
      <c r="BN56" s="174" t="e">
        <f>#REF!+#REF!+BN54+BN53+BN52+#REF!+#REF!+#REF!+BN51+BN50+#REF!+#REF!+#REF!+BN49+BN48+BN47+#REF!+BN46+BN45+BN44+#REF!+BN43+BN42+BN41+BN40+BN39+BN38+BN37+BN36+BN34+BN33+BN32+BN31+BN29+BN28+#REF!+BN27+BN26+BN25+BN24+BN21</f>
        <v>#REF!</v>
      </c>
      <c r="BO56" s="174" t="e">
        <f>#REF!+#REF!+BO54+BO53+BO52+#REF!+#REF!+#REF!+BO51+BO50+#REF!+#REF!+#REF!+BO49+BO48+BO47+#REF!+BO46+BO45+BO44+#REF!+BO43+BO42+BO41+BO40+BO39+BO38+BO37+BO36+BO34+BO33+BO32+BO31+BO29+BO28+#REF!+BO27+BO26+BO25+BO24+BO21</f>
        <v>#REF!</v>
      </c>
      <c r="BP56" s="174" t="e">
        <f>#REF!+#REF!+BP54+BP53+BP52+#REF!+#REF!+#REF!+BP51+BP50+#REF!+#REF!+#REF!+BP49+BP48+BP47+#REF!+BP46+BP45+BP44+#REF!+BP43+BP42+BP41+BP40+BP39+BP38+BP37+BP36+BP34+BP33+BP32+BP31+BP29+BP28+#REF!+BP27+BP26+BP25+BP24+BP21</f>
        <v>#REF!</v>
      </c>
      <c r="BQ56" s="174" t="e">
        <f>BP56+BO56+BN56+BM56</f>
        <v>#REF!</v>
      </c>
      <c r="BR56" s="106"/>
      <c r="BS56" s="100">
        <f>V56</f>
        <v>35</v>
      </c>
    </row>
    <row r="57" spans="1:71" ht="38.25" customHeight="1" thickBot="1" x14ac:dyDescent="0.55000000000000004">
      <c r="A57" s="329"/>
      <c r="B57" s="276" t="s">
        <v>966</v>
      </c>
      <c r="C57" s="277"/>
      <c r="D57" s="277"/>
      <c r="E57" s="278"/>
      <c r="F57" s="156"/>
      <c r="G57" s="101"/>
      <c r="H57" s="101"/>
      <c r="I57" s="101"/>
      <c r="J57" s="101"/>
      <c r="K57" s="102"/>
      <c r="L57" s="101"/>
      <c r="M57" s="101"/>
      <c r="N57" s="101"/>
      <c r="O57" s="101"/>
      <c r="P57" s="102"/>
      <c r="Q57" s="101"/>
      <c r="R57" s="101"/>
      <c r="S57" s="101"/>
      <c r="T57" s="103"/>
      <c r="U57" s="102"/>
      <c r="V57" s="103"/>
      <c r="W57" s="103"/>
      <c r="X57" s="103"/>
      <c r="Y57" s="103"/>
      <c r="Z57" s="103"/>
      <c r="AA57" s="102"/>
      <c r="AB57" s="103"/>
      <c r="AC57" s="103"/>
      <c r="AD57" s="103"/>
      <c r="AE57" s="103"/>
      <c r="AF57" s="102"/>
      <c r="AG57" s="103"/>
      <c r="AH57" s="103"/>
      <c r="AI57" s="103"/>
      <c r="AJ57" s="103"/>
      <c r="AK57" s="102"/>
      <c r="AL57" s="103"/>
      <c r="AM57" s="103"/>
      <c r="AN57" s="103"/>
      <c r="AO57" s="103"/>
      <c r="AP57" s="103"/>
      <c r="AQ57" s="102"/>
      <c r="AR57" s="103"/>
      <c r="AS57" s="103"/>
      <c r="AT57" s="103"/>
      <c r="AU57" s="103"/>
      <c r="AV57" s="102"/>
      <c r="AW57" s="103"/>
      <c r="AX57" s="103"/>
      <c r="AY57" s="103"/>
      <c r="AZ57" s="103"/>
      <c r="BA57" s="102"/>
      <c r="BB57" s="103"/>
      <c r="BC57" s="103"/>
      <c r="BD57" s="104"/>
      <c r="BE57" s="104"/>
      <c r="BF57" s="104"/>
      <c r="BG57" s="102"/>
      <c r="BH57" s="104"/>
      <c r="BI57" s="104"/>
      <c r="BJ57" s="104"/>
      <c r="BK57" s="104"/>
      <c r="BL57" s="102"/>
      <c r="BM57" s="104"/>
      <c r="BN57" s="104"/>
      <c r="BO57" s="104"/>
      <c r="BP57" s="104"/>
      <c r="BQ57" s="102"/>
      <c r="BR57" s="103"/>
      <c r="BS57" s="105"/>
    </row>
    <row r="58" spans="1:71" ht="51" customHeight="1" thickBot="1" x14ac:dyDescent="0.25">
      <c r="A58" s="254">
        <v>36</v>
      </c>
      <c r="B58" s="210">
        <v>248</v>
      </c>
      <c r="C58" s="268">
        <v>470501001</v>
      </c>
      <c r="D58" s="269"/>
      <c r="E58" s="222" t="s">
        <v>982</v>
      </c>
      <c r="F58" s="147"/>
      <c r="G58" s="94"/>
      <c r="H58" s="94"/>
      <c r="I58" s="94"/>
      <c r="J58" s="94"/>
      <c r="K58" s="95">
        <f>J58+I58+H58+G58</f>
        <v>0</v>
      </c>
      <c r="L58" s="94"/>
      <c r="M58" s="94"/>
      <c r="N58" s="94"/>
      <c r="O58" s="94"/>
      <c r="P58" s="95">
        <f>O58+N58+M58+L58</f>
        <v>0</v>
      </c>
      <c r="Q58" s="201">
        <v>1</v>
      </c>
      <c r="R58" s="203"/>
      <c r="S58" s="203"/>
      <c r="T58" s="203"/>
      <c r="U58" s="95">
        <f>T58+S58+R58+Q58</f>
        <v>1</v>
      </c>
      <c r="V58" s="96"/>
      <c r="W58" s="173"/>
      <c r="X58" s="173"/>
      <c r="Y58" s="173"/>
      <c r="Z58" s="173"/>
      <c r="AA58" s="95">
        <f>Z58+Y58+X58+W58</f>
        <v>0</v>
      </c>
      <c r="AB58" s="163"/>
      <c r="AC58" s="163"/>
      <c r="AD58" s="163"/>
      <c r="AE58" s="163"/>
      <c r="AF58" s="95">
        <f>AE58+AD58+AC58+AB58</f>
        <v>0</v>
      </c>
      <c r="AG58" s="94"/>
      <c r="AH58" s="94"/>
      <c r="AI58" s="94"/>
      <c r="AJ58" s="94"/>
      <c r="AK58" s="95">
        <f>AJ58+AI58+AH58+AG58</f>
        <v>0</v>
      </c>
      <c r="AL58" s="96"/>
      <c r="AM58" s="94"/>
      <c r="AN58" s="94"/>
      <c r="AO58" s="94"/>
      <c r="AP58" s="94"/>
      <c r="AQ58" s="95">
        <f>AP58+AO58+AN58+AM58</f>
        <v>0</v>
      </c>
      <c r="AR58" s="94"/>
      <c r="AS58" s="94"/>
      <c r="AT58" s="94"/>
      <c r="AU58" s="94"/>
      <c r="AV58" s="95">
        <f>AU58+AT58+AS58+AR58</f>
        <v>0</v>
      </c>
      <c r="AW58" s="94"/>
      <c r="AX58" s="94"/>
      <c r="AY58" s="94"/>
      <c r="AZ58" s="94"/>
      <c r="BA58" s="95">
        <f>AZ58+AY58+AX58+AW58</f>
        <v>0</v>
      </c>
      <c r="BB58" s="96"/>
      <c r="BC58" s="94"/>
      <c r="BD58" s="94"/>
      <c r="BE58" s="94"/>
      <c r="BF58" s="94"/>
      <c r="BG58" s="95">
        <f>BF58+BE58+BD58+BC58</f>
        <v>0</v>
      </c>
      <c r="BH58" s="94"/>
      <c r="BI58" s="94"/>
      <c r="BJ58" s="94"/>
      <c r="BK58" s="94"/>
      <c r="BL58" s="95">
        <f>BK58+BJ58+BI58+BH58</f>
        <v>0</v>
      </c>
      <c r="BM58" s="94"/>
      <c r="BN58" s="94"/>
      <c r="BO58" s="94"/>
      <c r="BP58" s="94"/>
      <c r="BQ58" s="95">
        <f>BP58+BO58+BN58+BM58</f>
        <v>0</v>
      </c>
      <c r="BR58" s="96"/>
      <c r="BS58" s="98"/>
    </row>
    <row r="59" spans="1:71" ht="57" customHeight="1" thickBot="1" x14ac:dyDescent="0.25">
      <c r="A59" s="254">
        <v>37</v>
      </c>
      <c r="B59" s="210">
        <v>517</v>
      </c>
      <c r="C59" s="268">
        <v>470501001</v>
      </c>
      <c r="D59" s="270"/>
      <c r="E59" s="222" t="s">
        <v>1133</v>
      </c>
      <c r="F59" s="147"/>
      <c r="G59" s="94"/>
      <c r="H59" s="94"/>
      <c r="I59" s="94"/>
      <c r="J59" s="94"/>
      <c r="K59" s="95"/>
      <c r="L59" s="94"/>
      <c r="M59" s="94"/>
      <c r="N59" s="94"/>
      <c r="O59" s="94"/>
      <c r="P59" s="95"/>
      <c r="Q59" s="201">
        <v>1</v>
      </c>
      <c r="R59" s="203"/>
      <c r="S59" s="203"/>
      <c r="T59" s="203"/>
      <c r="U59" s="95"/>
      <c r="V59" s="96"/>
      <c r="W59" s="173"/>
      <c r="X59" s="173"/>
      <c r="Y59" s="173"/>
      <c r="Z59" s="173"/>
      <c r="AA59" s="95"/>
      <c r="AB59" s="163"/>
      <c r="AC59" s="163"/>
      <c r="AD59" s="163"/>
      <c r="AE59" s="163"/>
      <c r="AF59" s="95"/>
      <c r="AG59" s="94"/>
      <c r="AH59" s="94"/>
      <c r="AI59" s="94"/>
      <c r="AJ59" s="94"/>
      <c r="AK59" s="95"/>
      <c r="AL59" s="96"/>
      <c r="AM59" s="94"/>
      <c r="AN59" s="94"/>
      <c r="AO59" s="94"/>
      <c r="AP59" s="94"/>
      <c r="AQ59" s="95"/>
      <c r="AR59" s="94"/>
      <c r="AS59" s="94"/>
      <c r="AT59" s="94"/>
      <c r="AU59" s="94"/>
      <c r="AV59" s="95"/>
      <c r="AW59" s="94"/>
      <c r="AX59" s="94"/>
      <c r="AY59" s="94"/>
      <c r="AZ59" s="94"/>
      <c r="BA59" s="95"/>
      <c r="BB59" s="96"/>
      <c r="BC59" s="94"/>
      <c r="BD59" s="94"/>
      <c r="BE59" s="94"/>
      <c r="BF59" s="94"/>
      <c r="BG59" s="95"/>
      <c r="BH59" s="94"/>
      <c r="BI59" s="94"/>
      <c r="BJ59" s="94"/>
      <c r="BK59" s="94"/>
      <c r="BL59" s="95"/>
      <c r="BM59" s="94"/>
      <c r="BN59" s="94"/>
      <c r="BO59" s="94"/>
      <c r="BP59" s="94"/>
      <c r="BQ59" s="95"/>
      <c r="BR59" s="96"/>
      <c r="BS59" s="98"/>
    </row>
    <row r="60" spans="1:71" ht="56.25" customHeight="1" thickBot="1" x14ac:dyDescent="0.25">
      <c r="A60" s="254">
        <v>38</v>
      </c>
      <c r="B60" s="210">
        <v>473</v>
      </c>
      <c r="C60" s="268">
        <v>470501001</v>
      </c>
      <c r="D60" s="269"/>
      <c r="E60" s="222" t="s">
        <v>1094</v>
      </c>
      <c r="F60" s="147"/>
      <c r="G60" s="94"/>
      <c r="H60" s="94"/>
      <c r="I60" s="94"/>
      <c r="J60" s="94"/>
      <c r="K60" s="95"/>
      <c r="L60" s="94"/>
      <c r="M60" s="94"/>
      <c r="N60" s="94"/>
      <c r="O60" s="94"/>
      <c r="P60" s="95"/>
      <c r="Q60" s="201">
        <v>1</v>
      </c>
      <c r="R60" s="203"/>
      <c r="S60" s="203"/>
      <c r="T60" s="203"/>
      <c r="U60" s="95"/>
      <c r="V60" s="96"/>
      <c r="W60" s="173"/>
      <c r="X60" s="173"/>
      <c r="Y60" s="173"/>
      <c r="Z60" s="173"/>
      <c r="AA60" s="95"/>
      <c r="AB60" s="163"/>
      <c r="AC60" s="163"/>
      <c r="AD60" s="163"/>
      <c r="AE60" s="163"/>
      <c r="AF60" s="95"/>
      <c r="AG60" s="94"/>
      <c r="AH60" s="94"/>
      <c r="AI60" s="94"/>
      <c r="AJ60" s="94"/>
      <c r="AK60" s="95"/>
      <c r="AL60" s="96"/>
      <c r="AM60" s="94"/>
      <c r="AN60" s="94"/>
      <c r="AO60" s="94"/>
      <c r="AP60" s="94"/>
      <c r="AQ60" s="95"/>
      <c r="AR60" s="94"/>
      <c r="AS60" s="94"/>
      <c r="AT60" s="94"/>
      <c r="AU60" s="94"/>
      <c r="AV60" s="95"/>
      <c r="AW60" s="94"/>
      <c r="AX60" s="94"/>
      <c r="AY60" s="94"/>
      <c r="AZ60" s="94"/>
      <c r="BA60" s="95"/>
      <c r="BB60" s="96"/>
      <c r="BC60" s="94"/>
      <c r="BD60" s="94"/>
      <c r="BE60" s="94"/>
      <c r="BF60" s="94"/>
      <c r="BG60" s="95"/>
      <c r="BH60" s="94"/>
      <c r="BI60" s="94"/>
      <c r="BJ60" s="94"/>
      <c r="BK60" s="94"/>
      <c r="BL60" s="95"/>
      <c r="BM60" s="94"/>
      <c r="BN60" s="94"/>
      <c r="BO60" s="94"/>
      <c r="BP60" s="94"/>
      <c r="BQ60" s="95"/>
      <c r="BR60" s="96"/>
      <c r="BS60" s="98"/>
    </row>
    <row r="61" spans="1:71" ht="51" customHeight="1" thickBot="1" x14ac:dyDescent="0.6">
      <c r="A61" s="254">
        <v>39</v>
      </c>
      <c r="B61" s="183">
        <v>116</v>
      </c>
      <c r="C61" s="262">
        <v>470501001</v>
      </c>
      <c r="D61" s="299"/>
      <c r="E61" s="221" t="s">
        <v>1068</v>
      </c>
      <c r="F61" s="147"/>
      <c r="G61" s="130"/>
      <c r="H61" s="130"/>
      <c r="I61" s="130"/>
      <c r="J61" s="130"/>
      <c r="K61" s="95"/>
      <c r="L61" s="130"/>
      <c r="M61" s="130"/>
      <c r="N61" s="130"/>
      <c r="O61" s="130"/>
      <c r="P61" s="95"/>
      <c r="Q61" s="173"/>
      <c r="R61" s="201">
        <v>1</v>
      </c>
      <c r="S61" s="204"/>
      <c r="T61" s="204"/>
      <c r="U61" s="95"/>
      <c r="V61" s="96"/>
      <c r="W61" s="173"/>
      <c r="X61" s="173"/>
      <c r="Y61" s="173"/>
      <c r="Z61" s="173"/>
      <c r="AA61" s="95"/>
      <c r="AB61" s="163"/>
      <c r="AC61" s="163"/>
      <c r="AD61" s="163"/>
      <c r="AE61" s="163"/>
      <c r="AF61" s="95"/>
      <c r="AG61" s="130"/>
      <c r="AH61" s="130"/>
      <c r="AI61" s="130"/>
      <c r="AJ61" s="130"/>
      <c r="AK61" s="95"/>
      <c r="AL61" s="96"/>
      <c r="AM61" s="130"/>
      <c r="AN61" s="130"/>
      <c r="AO61" s="130"/>
      <c r="AP61" s="130"/>
      <c r="AQ61" s="95"/>
      <c r="AR61" s="130"/>
      <c r="AS61" s="130"/>
      <c r="AT61" s="130"/>
      <c r="AU61" s="130"/>
      <c r="AV61" s="95"/>
      <c r="AW61" s="130"/>
      <c r="AX61" s="130"/>
      <c r="AY61" s="130"/>
      <c r="AZ61" s="130"/>
      <c r="BA61" s="95"/>
      <c r="BB61" s="96"/>
      <c r="BC61" s="130"/>
      <c r="BD61" s="130"/>
      <c r="BE61" s="130"/>
      <c r="BF61" s="130"/>
      <c r="BG61" s="95"/>
      <c r="BH61" s="130"/>
      <c r="BI61" s="130"/>
      <c r="BJ61" s="130"/>
      <c r="BK61" s="130"/>
      <c r="BL61" s="95"/>
      <c r="BM61" s="130"/>
      <c r="BN61" s="130"/>
      <c r="BO61" s="130"/>
      <c r="BP61" s="130"/>
      <c r="BQ61" s="95"/>
      <c r="BR61" s="96"/>
      <c r="BS61" s="133"/>
    </row>
    <row r="62" spans="1:71" s="228" customFormat="1" ht="60" customHeight="1" thickBot="1" x14ac:dyDescent="0.25">
      <c r="A62" s="254">
        <v>40</v>
      </c>
      <c r="B62" s="209">
        <v>350</v>
      </c>
      <c r="C62" s="268">
        <v>470501001</v>
      </c>
      <c r="D62" s="289"/>
      <c r="E62" s="223" t="s">
        <v>998</v>
      </c>
      <c r="F62" s="229"/>
      <c r="G62" s="164"/>
      <c r="H62" s="164"/>
      <c r="I62" s="164"/>
      <c r="J62" s="164"/>
      <c r="K62" s="95"/>
      <c r="L62" s="164"/>
      <c r="M62" s="164"/>
      <c r="N62" s="164"/>
      <c r="O62" s="164"/>
      <c r="P62" s="95"/>
      <c r="Q62" s="173"/>
      <c r="R62" s="201">
        <v>1</v>
      </c>
      <c r="S62" s="173"/>
      <c r="T62" s="173"/>
      <c r="U62" s="95"/>
      <c r="V62" s="96"/>
      <c r="W62" s="173"/>
      <c r="X62" s="173"/>
      <c r="Y62" s="173"/>
      <c r="Z62" s="173"/>
      <c r="AA62" s="95"/>
      <c r="AB62" s="163"/>
      <c r="AC62" s="163"/>
      <c r="AD62" s="163"/>
      <c r="AE62" s="163"/>
      <c r="AF62" s="95"/>
      <c r="AG62" s="164"/>
      <c r="AH62" s="164"/>
      <c r="AI62" s="164"/>
      <c r="AJ62" s="164"/>
      <c r="AK62" s="95"/>
      <c r="AL62" s="96"/>
      <c r="AM62" s="164"/>
      <c r="AN62" s="164"/>
      <c r="AO62" s="164"/>
      <c r="AP62" s="164"/>
      <c r="AQ62" s="95"/>
      <c r="AR62" s="164"/>
      <c r="AS62" s="164"/>
      <c r="AT62" s="164"/>
      <c r="AU62" s="164"/>
      <c r="AV62" s="95"/>
      <c r="AW62" s="164"/>
      <c r="AX62" s="164"/>
      <c r="AY62" s="164"/>
      <c r="AZ62" s="164"/>
      <c r="BA62" s="95"/>
      <c r="BB62" s="96"/>
      <c r="BC62" s="164"/>
      <c r="BD62" s="164"/>
      <c r="BE62" s="164"/>
      <c r="BF62" s="164"/>
      <c r="BG62" s="95"/>
      <c r="BH62" s="164"/>
      <c r="BI62" s="164"/>
      <c r="BJ62" s="164"/>
      <c r="BK62" s="164"/>
      <c r="BL62" s="95"/>
      <c r="BM62" s="164"/>
      <c r="BN62" s="164"/>
      <c r="BO62" s="164"/>
      <c r="BP62" s="164"/>
      <c r="BQ62" s="95"/>
      <c r="BR62" s="96"/>
      <c r="BS62" s="96"/>
    </row>
    <row r="63" spans="1:71" ht="39" thickBot="1" x14ac:dyDescent="0.25">
      <c r="A63" s="254">
        <v>41</v>
      </c>
      <c r="B63" s="209">
        <v>498</v>
      </c>
      <c r="C63" s="268">
        <v>470501001</v>
      </c>
      <c r="D63" s="289"/>
      <c r="E63" s="223" t="s">
        <v>1105</v>
      </c>
      <c r="F63" s="147"/>
      <c r="G63" s="130"/>
      <c r="H63" s="130"/>
      <c r="I63" s="130"/>
      <c r="J63" s="130"/>
      <c r="K63" s="95"/>
      <c r="L63" s="130"/>
      <c r="M63" s="130"/>
      <c r="N63" s="130"/>
      <c r="O63" s="130"/>
      <c r="P63" s="95"/>
      <c r="Q63" s="204"/>
      <c r="R63" s="201">
        <v>1</v>
      </c>
      <c r="S63" s="204"/>
      <c r="T63" s="204"/>
      <c r="U63" s="95"/>
      <c r="V63" s="96"/>
      <c r="W63" s="173"/>
      <c r="X63" s="173"/>
      <c r="Y63" s="173"/>
      <c r="Z63" s="173"/>
      <c r="AA63" s="95"/>
      <c r="AB63" s="163"/>
      <c r="AC63" s="163"/>
      <c r="AD63" s="163"/>
      <c r="AE63" s="163"/>
      <c r="AF63" s="95"/>
      <c r="AG63" s="130"/>
      <c r="AH63" s="130"/>
      <c r="AI63" s="130"/>
      <c r="AJ63" s="130"/>
      <c r="AK63" s="95"/>
      <c r="AL63" s="96"/>
      <c r="AM63" s="130"/>
      <c r="AN63" s="130"/>
      <c r="AO63" s="130"/>
      <c r="AP63" s="130"/>
      <c r="AQ63" s="95"/>
      <c r="AR63" s="130"/>
      <c r="AS63" s="130"/>
      <c r="AT63" s="130"/>
      <c r="AU63" s="130"/>
      <c r="AV63" s="95"/>
      <c r="AW63" s="130"/>
      <c r="AX63" s="130"/>
      <c r="AY63" s="130"/>
      <c r="AZ63" s="130"/>
      <c r="BA63" s="95"/>
      <c r="BB63" s="96"/>
      <c r="BC63" s="130"/>
      <c r="BD63" s="130"/>
      <c r="BE63" s="130"/>
      <c r="BF63" s="130"/>
      <c r="BG63" s="95"/>
      <c r="BH63" s="130"/>
      <c r="BI63" s="130"/>
      <c r="BJ63" s="130"/>
      <c r="BK63" s="130"/>
      <c r="BL63" s="95"/>
      <c r="BM63" s="130"/>
      <c r="BN63" s="130"/>
      <c r="BO63" s="130"/>
      <c r="BP63" s="130"/>
      <c r="BQ63" s="95"/>
      <c r="BR63" s="96"/>
      <c r="BS63" s="133"/>
    </row>
    <row r="64" spans="1:71" ht="39" thickBot="1" x14ac:dyDescent="0.25">
      <c r="A64" s="254">
        <v>42</v>
      </c>
      <c r="B64" s="209">
        <v>381</v>
      </c>
      <c r="C64" s="268">
        <v>470501001</v>
      </c>
      <c r="D64" s="289"/>
      <c r="E64" s="223" t="s">
        <v>1009</v>
      </c>
      <c r="F64" s="147"/>
      <c r="G64" s="130"/>
      <c r="H64" s="130"/>
      <c r="I64" s="130"/>
      <c r="J64" s="130"/>
      <c r="K64" s="95"/>
      <c r="L64" s="130"/>
      <c r="M64" s="130"/>
      <c r="N64" s="130"/>
      <c r="O64" s="130"/>
      <c r="P64" s="95"/>
      <c r="Q64" s="204"/>
      <c r="R64" s="201">
        <v>1</v>
      </c>
      <c r="S64" s="204"/>
      <c r="T64" s="204"/>
      <c r="U64" s="95"/>
      <c r="V64" s="96"/>
      <c r="W64" s="173"/>
      <c r="X64" s="173"/>
      <c r="Y64" s="173"/>
      <c r="Z64" s="173"/>
      <c r="AA64" s="95"/>
      <c r="AB64" s="163"/>
      <c r="AC64" s="163"/>
      <c r="AD64" s="163"/>
      <c r="AE64" s="163"/>
      <c r="AF64" s="95"/>
      <c r="AG64" s="130"/>
      <c r="AH64" s="130"/>
      <c r="AI64" s="130"/>
      <c r="AJ64" s="130"/>
      <c r="AK64" s="95"/>
      <c r="AL64" s="96"/>
      <c r="AM64" s="130"/>
      <c r="AN64" s="130"/>
      <c r="AO64" s="130"/>
      <c r="AP64" s="130"/>
      <c r="AQ64" s="95"/>
      <c r="AR64" s="130"/>
      <c r="AS64" s="130"/>
      <c r="AT64" s="130"/>
      <c r="AU64" s="130"/>
      <c r="AV64" s="95"/>
      <c r="AW64" s="130"/>
      <c r="AX64" s="130"/>
      <c r="AY64" s="130"/>
      <c r="AZ64" s="130"/>
      <c r="BA64" s="95"/>
      <c r="BB64" s="96"/>
      <c r="BC64" s="130"/>
      <c r="BD64" s="130"/>
      <c r="BE64" s="130"/>
      <c r="BF64" s="130"/>
      <c r="BG64" s="95"/>
      <c r="BH64" s="130"/>
      <c r="BI64" s="130"/>
      <c r="BJ64" s="130"/>
      <c r="BK64" s="130"/>
      <c r="BL64" s="95"/>
      <c r="BM64" s="130"/>
      <c r="BN64" s="130"/>
      <c r="BO64" s="130"/>
      <c r="BP64" s="130"/>
      <c r="BQ64" s="95"/>
      <c r="BR64" s="96"/>
      <c r="BS64" s="133"/>
    </row>
    <row r="65" spans="1:71" ht="39" thickBot="1" x14ac:dyDescent="0.25">
      <c r="A65" s="254">
        <v>43</v>
      </c>
      <c r="B65" s="209">
        <v>415</v>
      </c>
      <c r="C65" s="268">
        <v>470501001</v>
      </c>
      <c r="D65" s="289"/>
      <c r="E65" s="223" t="s">
        <v>1020</v>
      </c>
      <c r="F65" s="147"/>
      <c r="G65" s="130"/>
      <c r="H65" s="130"/>
      <c r="I65" s="130"/>
      <c r="J65" s="130"/>
      <c r="K65" s="95"/>
      <c r="L65" s="130"/>
      <c r="M65" s="130"/>
      <c r="N65" s="130"/>
      <c r="O65" s="130"/>
      <c r="P65" s="95"/>
      <c r="Q65" s="204"/>
      <c r="R65" s="201">
        <v>1</v>
      </c>
      <c r="S65" s="204"/>
      <c r="T65" s="204"/>
      <c r="U65" s="95"/>
      <c r="V65" s="96"/>
      <c r="W65" s="173"/>
      <c r="X65" s="173"/>
      <c r="Y65" s="173"/>
      <c r="Z65" s="173"/>
      <c r="AA65" s="95"/>
      <c r="AB65" s="163"/>
      <c r="AC65" s="163"/>
      <c r="AD65" s="163"/>
      <c r="AE65" s="163"/>
      <c r="AF65" s="95"/>
      <c r="AG65" s="130"/>
      <c r="AH65" s="130"/>
      <c r="AI65" s="130"/>
      <c r="AJ65" s="130"/>
      <c r="AK65" s="95"/>
      <c r="AL65" s="96"/>
      <c r="AM65" s="130"/>
      <c r="AN65" s="130"/>
      <c r="AO65" s="130"/>
      <c r="AP65" s="130"/>
      <c r="AQ65" s="95"/>
      <c r="AR65" s="130"/>
      <c r="AS65" s="130"/>
      <c r="AT65" s="130"/>
      <c r="AU65" s="130"/>
      <c r="AV65" s="95"/>
      <c r="AW65" s="130"/>
      <c r="AX65" s="130"/>
      <c r="AY65" s="130"/>
      <c r="AZ65" s="130"/>
      <c r="BA65" s="95"/>
      <c r="BB65" s="96"/>
      <c r="BC65" s="130"/>
      <c r="BD65" s="130"/>
      <c r="BE65" s="130"/>
      <c r="BF65" s="130"/>
      <c r="BG65" s="95"/>
      <c r="BH65" s="130"/>
      <c r="BI65" s="130"/>
      <c r="BJ65" s="130"/>
      <c r="BK65" s="130"/>
      <c r="BL65" s="95"/>
      <c r="BM65" s="130"/>
      <c r="BN65" s="130"/>
      <c r="BO65" s="130"/>
      <c r="BP65" s="130"/>
      <c r="BQ65" s="95"/>
      <c r="BR65" s="96"/>
      <c r="BS65" s="133"/>
    </row>
    <row r="66" spans="1:71" ht="39" thickBot="1" x14ac:dyDescent="0.25">
      <c r="A66" s="254">
        <v>44</v>
      </c>
      <c r="B66" s="209">
        <v>456</v>
      </c>
      <c r="C66" s="268">
        <v>470501001</v>
      </c>
      <c r="D66" s="289"/>
      <c r="E66" s="223" t="s">
        <v>1043</v>
      </c>
      <c r="F66" s="147"/>
      <c r="G66" s="130"/>
      <c r="H66" s="130"/>
      <c r="I66" s="130"/>
      <c r="J66" s="130"/>
      <c r="K66" s="95"/>
      <c r="L66" s="130"/>
      <c r="M66" s="130"/>
      <c r="N66" s="130"/>
      <c r="O66" s="130"/>
      <c r="P66" s="95"/>
      <c r="Q66" s="204"/>
      <c r="R66" s="173"/>
      <c r="S66" s="201">
        <v>1</v>
      </c>
      <c r="T66" s="204"/>
      <c r="U66" s="95"/>
      <c r="V66" s="96"/>
      <c r="W66" s="173"/>
      <c r="X66" s="173"/>
      <c r="Y66" s="173"/>
      <c r="Z66" s="173"/>
      <c r="AA66" s="95"/>
      <c r="AB66" s="163"/>
      <c r="AC66" s="163"/>
      <c r="AD66" s="163"/>
      <c r="AE66" s="163"/>
      <c r="AF66" s="95"/>
      <c r="AG66" s="130"/>
      <c r="AH66" s="130"/>
      <c r="AI66" s="130"/>
      <c r="AJ66" s="130"/>
      <c r="AK66" s="95"/>
      <c r="AL66" s="96"/>
      <c r="AM66" s="130"/>
      <c r="AN66" s="130"/>
      <c r="AO66" s="130"/>
      <c r="AP66" s="130"/>
      <c r="AQ66" s="95"/>
      <c r="AR66" s="130"/>
      <c r="AS66" s="130"/>
      <c r="AT66" s="130"/>
      <c r="AU66" s="130"/>
      <c r="AV66" s="95"/>
      <c r="AW66" s="130"/>
      <c r="AX66" s="130"/>
      <c r="AY66" s="130"/>
      <c r="AZ66" s="130"/>
      <c r="BA66" s="95"/>
      <c r="BB66" s="96"/>
      <c r="BC66" s="130"/>
      <c r="BD66" s="130"/>
      <c r="BE66" s="130"/>
      <c r="BF66" s="130"/>
      <c r="BG66" s="95"/>
      <c r="BH66" s="130"/>
      <c r="BI66" s="130"/>
      <c r="BJ66" s="130"/>
      <c r="BK66" s="130"/>
      <c r="BL66" s="95"/>
      <c r="BM66" s="130"/>
      <c r="BN66" s="130"/>
      <c r="BO66" s="130"/>
      <c r="BP66" s="130"/>
      <c r="BQ66" s="95"/>
      <c r="BR66" s="96"/>
      <c r="BS66" s="133"/>
    </row>
    <row r="67" spans="1:71" ht="39" thickBot="1" x14ac:dyDescent="0.25">
      <c r="A67" s="254">
        <v>45</v>
      </c>
      <c r="B67" s="208">
        <v>493</v>
      </c>
      <c r="C67" s="268">
        <v>470501001</v>
      </c>
      <c r="D67" s="289"/>
      <c r="E67" s="239" t="s">
        <v>1120</v>
      </c>
      <c r="F67" s="147"/>
      <c r="G67" s="130"/>
      <c r="H67" s="130"/>
      <c r="I67" s="130"/>
      <c r="J67" s="130"/>
      <c r="K67" s="95"/>
      <c r="L67" s="130"/>
      <c r="M67" s="130"/>
      <c r="N67" s="130"/>
      <c r="O67" s="130"/>
      <c r="P67" s="95"/>
      <c r="Q67" s="204"/>
      <c r="R67" s="173"/>
      <c r="S67" s="201">
        <v>1</v>
      </c>
      <c r="T67" s="204"/>
      <c r="U67" s="95"/>
      <c r="V67" s="96"/>
      <c r="W67" s="173"/>
      <c r="X67" s="173"/>
      <c r="Y67" s="173"/>
      <c r="Z67" s="173"/>
      <c r="AA67" s="95"/>
      <c r="AB67" s="163"/>
      <c r="AC67" s="163"/>
      <c r="AD67" s="163"/>
      <c r="AE67" s="163"/>
      <c r="AF67" s="95"/>
      <c r="AG67" s="130"/>
      <c r="AH67" s="130"/>
      <c r="AI67" s="130"/>
      <c r="AJ67" s="130"/>
      <c r="AK67" s="95"/>
      <c r="AL67" s="96"/>
      <c r="AM67" s="130"/>
      <c r="AN67" s="130"/>
      <c r="AO67" s="130"/>
      <c r="AP67" s="130"/>
      <c r="AQ67" s="95"/>
      <c r="AR67" s="130"/>
      <c r="AS67" s="130"/>
      <c r="AT67" s="130"/>
      <c r="AU67" s="130"/>
      <c r="AV67" s="95"/>
      <c r="AW67" s="130"/>
      <c r="AX67" s="130"/>
      <c r="AY67" s="130"/>
      <c r="AZ67" s="130"/>
      <c r="BA67" s="95"/>
      <c r="BB67" s="96"/>
      <c r="BC67" s="130"/>
      <c r="BD67" s="130"/>
      <c r="BE67" s="130"/>
      <c r="BF67" s="130"/>
      <c r="BG67" s="95"/>
      <c r="BH67" s="130"/>
      <c r="BI67" s="130"/>
      <c r="BJ67" s="130"/>
      <c r="BK67" s="130"/>
      <c r="BL67" s="95"/>
      <c r="BM67" s="130"/>
      <c r="BN67" s="130"/>
      <c r="BO67" s="130"/>
      <c r="BP67" s="130"/>
      <c r="BQ67" s="95"/>
      <c r="BR67" s="96"/>
      <c r="BS67" s="133"/>
    </row>
    <row r="68" spans="1:71" ht="39" thickBot="1" x14ac:dyDescent="0.25">
      <c r="A68" s="254">
        <v>46</v>
      </c>
      <c r="B68" s="211">
        <v>414</v>
      </c>
      <c r="C68" s="268">
        <v>470501001</v>
      </c>
      <c r="D68" s="289"/>
      <c r="E68" s="222" t="s">
        <v>1069</v>
      </c>
      <c r="F68" s="147"/>
      <c r="G68" s="130"/>
      <c r="H68" s="130"/>
      <c r="I68" s="130"/>
      <c r="J68" s="130"/>
      <c r="K68" s="95"/>
      <c r="L68" s="130"/>
      <c r="M68" s="130"/>
      <c r="N68" s="130"/>
      <c r="O68" s="130"/>
      <c r="P68" s="95"/>
      <c r="Q68" s="204"/>
      <c r="R68" s="204"/>
      <c r="S68" s="201">
        <v>1</v>
      </c>
      <c r="T68" s="204"/>
      <c r="U68" s="95"/>
      <c r="V68" s="96"/>
      <c r="W68" s="173"/>
      <c r="X68" s="173"/>
      <c r="Y68" s="173"/>
      <c r="Z68" s="173"/>
      <c r="AA68" s="95"/>
      <c r="AB68" s="130"/>
      <c r="AC68" s="130"/>
      <c r="AD68" s="130"/>
      <c r="AE68" s="130"/>
      <c r="AF68" s="95"/>
      <c r="AG68" s="163"/>
      <c r="AH68" s="163"/>
      <c r="AI68" s="163"/>
      <c r="AJ68" s="163"/>
      <c r="AK68" s="95"/>
      <c r="AL68" s="96"/>
      <c r="AM68" s="130"/>
      <c r="AN68" s="130"/>
      <c r="AO68" s="130"/>
      <c r="AP68" s="130"/>
      <c r="AQ68" s="95"/>
      <c r="AR68" s="130"/>
      <c r="AS68" s="130"/>
      <c r="AT68" s="130"/>
      <c r="AU68" s="130"/>
      <c r="AV68" s="95"/>
      <c r="AW68" s="130"/>
      <c r="AX68" s="130"/>
      <c r="AY68" s="130"/>
      <c r="AZ68" s="130"/>
      <c r="BA68" s="95"/>
      <c r="BB68" s="96"/>
      <c r="BC68" s="130"/>
      <c r="BD68" s="130"/>
      <c r="BE68" s="130"/>
      <c r="BF68" s="130"/>
      <c r="BG68" s="95"/>
      <c r="BH68" s="130"/>
      <c r="BI68" s="130"/>
      <c r="BJ68" s="130"/>
      <c r="BK68" s="130"/>
      <c r="BL68" s="95"/>
      <c r="BM68" s="130"/>
      <c r="BN68" s="130"/>
      <c r="BO68" s="130"/>
      <c r="BP68" s="130"/>
      <c r="BQ68" s="95"/>
      <c r="BR68" s="96"/>
      <c r="BS68" s="133"/>
    </row>
    <row r="69" spans="1:71" ht="39" thickBot="1" x14ac:dyDescent="0.6">
      <c r="A69" s="254">
        <v>47</v>
      </c>
      <c r="B69" s="211">
        <v>399</v>
      </c>
      <c r="C69" s="268">
        <v>470501001</v>
      </c>
      <c r="D69" s="289"/>
      <c r="E69" s="238" t="s">
        <v>1109</v>
      </c>
      <c r="F69" s="147"/>
      <c r="G69" s="130"/>
      <c r="H69" s="130"/>
      <c r="I69" s="130"/>
      <c r="J69" s="130"/>
      <c r="K69" s="95"/>
      <c r="L69" s="130"/>
      <c r="M69" s="130"/>
      <c r="N69" s="130"/>
      <c r="O69" s="130"/>
      <c r="P69" s="95"/>
      <c r="Q69" s="204"/>
      <c r="R69" s="204"/>
      <c r="S69" s="201">
        <v>1</v>
      </c>
      <c r="T69" s="204"/>
      <c r="U69" s="95"/>
      <c r="V69" s="96"/>
      <c r="W69" s="173"/>
      <c r="X69" s="173"/>
      <c r="Y69" s="173"/>
      <c r="Z69" s="173"/>
      <c r="AA69" s="95"/>
      <c r="AB69" s="130"/>
      <c r="AC69" s="130"/>
      <c r="AD69" s="130"/>
      <c r="AE69" s="130"/>
      <c r="AF69" s="95"/>
      <c r="AG69" s="163"/>
      <c r="AH69" s="163"/>
      <c r="AI69" s="163"/>
      <c r="AJ69" s="163"/>
      <c r="AK69" s="95"/>
      <c r="AL69" s="96"/>
      <c r="AM69" s="130"/>
      <c r="AN69" s="130"/>
      <c r="AO69" s="130"/>
      <c r="AP69" s="130"/>
      <c r="AQ69" s="95"/>
      <c r="AR69" s="130"/>
      <c r="AS69" s="130"/>
      <c r="AT69" s="130"/>
      <c r="AU69" s="130"/>
      <c r="AV69" s="95"/>
      <c r="AW69" s="130"/>
      <c r="AX69" s="130"/>
      <c r="AY69" s="130"/>
      <c r="AZ69" s="130"/>
      <c r="BA69" s="95"/>
      <c r="BB69" s="96"/>
      <c r="BC69" s="130"/>
      <c r="BD69" s="130"/>
      <c r="BE69" s="130"/>
      <c r="BF69" s="130"/>
      <c r="BG69" s="95"/>
      <c r="BH69" s="130"/>
      <c r="BI69" s="130"/>
      <c r="BJ69" s="130"/>
      <c r="BK69" s="130"/>
      <c r="BL69" s="95"/>
      <c r="BM69" s="130"/>
      <c r="BN69" s="130"/>
      <c r="BO69" s="130"/>
      <c r="BP69" s="130"/>
      <c r="BQ69" s="95"/>
      <c r="BR69" s="96"/>
      <c r="BS69" s="258"/>
    </row>
    <row r="70" spans="1:71" ht="115.5" thickBot="1" x14ac:dyDescent="0.25">
      <c r="A70" s="254">
        <v>48</v>
      </c>
      <c r="B70" s="211">
        <v>512</v>
      </c>
      <c r="C70" s="268">
        <v>470501001</v>
      </c>
      <c r="D70" s="289"/>
      <c r="E70" s="222" t="s">
        <v>1125</v>
      </c>
      <c r="F70" s="147"/>
      <c r="G70" s="130"/>
      <c r="H70" s="130"/>
      <c r="I70" s="130"/>
      <c r="J70" s="130"/>
      <c r="K70" s="95"/>
      <c r="L70" s="130"/>
      <c r="M70" s="130"/>
      <c r="N70" s="130"/>
      <c r="O70" s="130"/>
      <c r="P70" s="95"/>
      <c r="Q70" s="204"/>
      <c r="R70" s="204"/>
      <c r="S70" s="201">
        <v>1</v>
      </c>
      <c r="T70" s="204"/>
      <c r="U70" s="95"/>
      <c r="V70" s="96"/>
      <c r="W70" s="173"/>
      <c r="X70" s="173"/>
      <c r="Y70" s="173"/>
      <c r="Z70" s="173"/>
      <c r="AA70" s="95"/>
      <c r="AB70" s="130"/>
      <c r="AC70" s="130"/>
      <c r="AD70" s="130"/>
      <c r="AE70" s="130"/>
      <c r="AF70" s="95"/>
      <c r="AG70" s="163"/>
      <c r="AH70" s="163"/>
      <c r="AI70" s="163"/>
      <c r="AJ70" s="163"/>
      <c r="AK70" s="95"/>
      <c r="AL70" s="96"/>
      <c r="AM70" s="130"/>
      <c r="AN70" s="130"/>
      <c r="AO70" s="130"/>
      <c r="AP70" s="130"/>
      <c r="AQ70" s="95"/>
      <c r="AR70" s="130"/>
      <c r="AS70" s="130"/>
      <c r="AT70" s="130"/>
      <c r="AU70" s="130"/>
      <c r="AV70" s="95"/>
      <c r="AW70" s="130"/>
      <c r="AX70" s="130"/>
      <c r="AY70" s="130"/>
      <c r="AZ70" s="130"/>
      <c r="BA70" s="95"/>
      <c r="BB70" s="96"/>
      <c r="BC70" s="130"/>
      <c r="BD70" s="130"/>
      <c r="BE70" s="130"/>
      <c r="BF70" s="130"/>
      <c r="BG70" s="95"/>
      <c r="BH70" s="130"/>
      <c r="BI70" s="130"/>
      <c r="BJ70" s="130"/>
      <c r="BK70" s="130"/>
      <c r="BL70" s="95"/>
      <c r="BM70" s="130"/>
      <c r="BN70" s="130"/>
      <c r="BO70" s="130"/>
      <c r="BP70" s="130"/>
      <c r="BQ70" s="95"/>
      <c r="BR70" s="96"/>
      <c r="BS70" s="258"/>
    </row>
    <row r="71" spans="1:71" s="228" customFormat="1" ht="115.5" customHeight="1" thickBot="1" x14ac:dyDescent="0.25">
      <c r="A71" s="254">
        <v>49</v>
      </c>
      <c r="B71" s="211">
        <v>388</v>
      </c>
      <c r="C71" s="268">
        <v>470501001</v>
      </c>
      <c r="D71" s="289"/>
      <c r="E71" s="222" t="s">
        <v>1013</v>
      </c>
      <c r="F71" s="229"/>
      <c r="G71" s="164"/>
      <c r="H71" s="164"/>
      <c r="I71" s="164"/>
      <c r="J71" s="164"/>
      <c r="K71" s="95"/>
      <c r="L71" s="164"/>
      <c r="M71" s="164"/>
      <c r="N71" s="164"/>
      <c r="O71" s="164"/>
      <c r="P71" s="95"/>
      <c r="Q71" s="173"/>
      <c r="R71" s="173"/>
      <c r="S71" s="173"/>
      <c r="T71" s="201">
        <v>1</v>
      </c>
      <c r="U71" s="95"/>
      <c r="V71" s="96"/>
      <c r="W71" s="173"/>
      <c r="X71" s="173"/>
      <c r="Y71" s="173"/>
      <c r="Z71" s="173"/>
      <c r="AA71" s="95"/>
      <c r="AB71" s="164"/>
      <c r="AC71" s="164"/>
      <c r="AD71" s="164"/>
      <c r="AE71" s="164"/>
      <c r="AF71" s="95"/>
      <c r="AG71" s="163"/>
      <c r="AH71" s="163"/>
      <c r="AI71" s="163"/>
      <c r="AJ71" s="163"/>
      <c r="AK71" s="95"/>
      <c r="AL71" s="96"/>
      <c r="AM71" s="164"/>
      <c r="AN71" s="164"/>
      <c r="AO71" s="164"/>
      <c r="AP71" s="164"/>
      <c r="AQ71" s="95"/>
      <c r="AR71" s="164"/>
      <c r="AS71" s="164"/>
      <c r="AT71" s="164"/>
      <c r="AU71" s="164"/>
      <c r="AV71" s="95"/>
      <c r="AW71" s="164"/>
      <c r="AX71" s="164"/>
      <c r="AY71" s="164"/>
      <c r="AZ71" s="164"/>
      <c r="BA71" s="95"/>
      <c r="BB71" s="96"/>
      <c r="BC71" s="164"/>
      <c r="BD71" s="164"/>
      <c r="BE71" s="164"/>
      <c r="BF71" s="164"/>
      <c r="BG71" s="95"/>
      <c r="BH71" s="164"/>
      <c r="BI71" s="164"/>
      <c r="BJ71" s="164"/>
      <c r="BK71" s="164"/>
      <c r="BL71" s="95"/>
      <c r="BM71" s="164"/>
      <c r="BN71" s="164"/>
      <c r="BO71" s="164"/>
      <c r="BP71" s="164"/>
      <c r="BQ71" s="95"/>
      <c r="BR71" s="96"/>
      <c r="BS71" s="96"/>
    </row>
    <row r="72" spans="1:71" ht="39" thickBot="1" x14ac:dyDescent="0.25">
      <c r="A72" s="254">
        <v>50</v>
      </c>
      <c r="B72" s="211">
        <v>392</v>
      </c>
      <c r="C72" s="268">
        <v>470501001</v>
      </c>
      <c r="D72" s="289"/>
      <c r="E72" s="222" t="s">
        <v>1015</v>
      </c>
      <c r="F72" s="147"/>
      <c r="G72" s="130"/>
      <c r="H72" s="130"/>
      <c r="I72" s="130"/>
      <c r="J72" s="130"/>
      <c r="K72" s="95"/>
      <c r="L72" s="130"/>
      <c r="M72" s="130"/>
      <c r="N72" s="130"/>
      <c r="O72" s="130"/>
      <c r="P72" s="95"/>
      <c r="Q72" s="204"/>
      <c r="R72" s="204"/>
      <c r="S72" s="204"/>
      <c r="T72" s="201">
        <v>1</v>
      </c>
      <c r="U72" s="95"/>
      <c r="V72" s="96"/>
      <c r="W72" s="173"/>
      <c r="X72" s="173"/>
      <c r="Y72" s="173"/>
      <c r="Z72" s="173"/>
      <c r="AA72" s="95"/>
      <c r="AB72" s="130"/>
      <c r="AC72" s="130"/>
      <c r="AD72" s="130"/>
      <c r="AE72" s="130"/>
      <c r="AF72" s="95"/>
      <c r="AG72" s="163"/>
      <c r="AH72" s="163"/>
      <c r="AI72" s="163"/>
      <c r="AJ72" s="163"/>
      <c r="AK72" s="95"/>
      <c r="AL72" s="96"/>
      <c r="AM72" s="130"/>
      <c r="AN72" s="130"/>
      <c r="AO72" s="130"/>
      <c r="AP72" s="130"/>
      <c r="AQ72" s="95"/>
      <c r="AR72" s="130"/>
      <c r="AS72" s="130"/>
      <c r="AT72" s="130"/>
      <c r="AU72" s="130"/>
      <c r="AV72" s="95"/>
      <c r="AW72" s="130"/>
      <c r="AX72" s="130"/>
      <c r="AY72" s="130"/>
      <c r="AZ72" s="130"/>
      <c r="BA72" s="95"/>
      <c r="BB72" s="96"/>
      <c r="BC72" s="130"/>
      <c r="BD72" s="130"/>
      <c r="BE72" s="130"/>
      <c r="BF72" s="130"/>
      <c r="BG72" s="95"/>
      <c r="BH72" s="130"/>
      <c r="BI72" s="130"/>
      <c r="BJ72" s="130"/>
      <c r="BK72" s="130"/>
      <c r="BL72" s="95"/>
      <c r="BM72" s="130"/>
      <c r="BN72" s="130"/>
      <c r="BO72" s="130"/>
      <c r="BP72" s="130"/>
      <c r="BQ72" s="95"/>
      <c r="BR72" s="96"/>
      <c r="BS72" s="133"/>
    </row>
    <row r="73" spans="1:71" ht="39" thickBot="1" x14ac:dyDescent="0.25">
      <c r="A73" s="254">
        <v>51</v>
      </c>
      <c r="B73" s="211">
        <v>363</v>
      </c>
      <c r="C73" s="268">
        <v>470501001</v>
      </c>
      <c r="D73" s="289"/>
      <c r="E73" s="222" t="s">
        <v>995</v>
      </c>
      <c r="F73" s="147"/>
      <c r="G73" s="130"/>
      <c r="H73" s="130"/>
      <c r="I73" s="130"/>
      <c r="J73" s="130"/>
      <c r="K73" s="95"/>
      <c r="L73" s="130"/>
      <c r="M73" s="130"/>
      <c r="N73" s="130"/>
      <c r="O73" s="130"/>
      <c r="P73" s="95"/>
      <c r="Q73" s="204"/>
      <c r="R73" s="204"/>
      <c r="S73" s="204"/>
      <c r="T73" s="201">
        <v>1</v>
      </c>
      <c r="U73" s="95"/>
      <c r="V73" s="96"/>
      <c r="W73" s="173"/>
      <c r="X73" s="173"/>
      <c r="Y73" s="173"/>
      <c r="Z73" s="173"/>
      <c r="AA73" s="95"/>
      <c r="AB73" s="130"/>
      <c r="AC73" s="130"/>
      <c r="AD73" s="130"/>
      <c r="AE73" s="130"/>
      <c r="AF73" s="95"/>
      <c r="AG73" s="163"/>
      <c r="AH73" s="163"/>
      <c r="AI73" s="163"/>
      <c r="AJ73" s="163"/>
      <c r="AK73" s="95"/>
      <c r="AL73" s="96"/>
      <c r="AM73" s="130"/>
      <c r="AN73" s="130"/>
      <c r="AO73" s="130"/>
      <c r="AP73" s="130"/>
      <c r="AQ73" s="95"/>
      <c r="AR73" s="130"/>
      <c r="AS73" s="130"/>
      <c r="AT73" s="130"/>
      <c r="AU73" s="130"/>
      <c r="AV73" s="95"/>
      <c r="AW73" s="130"/>
      <c r="AX73" s="130"/>
      <c r="AY73" s="130"/>
      <c r="AZ73" s="130"/>
      <c r="BA73" s="95"/>
      <c r="BB73" s="96"/>
      <c r="BC73" s="130"/>
      <c r="BD73" s="130"/>
      <c r="BE73" s="130"/>
      <c r="BF73" s="130"/>
      <c r="BG73" s="95"/>
      <c r="BH73" s="130"/>
      <c r="BI73" s="130"/>
      <c r="BJ73" s="130"/>
      <c r="BK73" s="130"/>
      <c r="BL73" s="95"/>
      <c r="BM73" s="130"/>
      <c r="BN73" s="130"/>
      <c r="BO73" s="130"/>
      <c r="BP73" s="130"/>
      <c r="BQ73" s="95"/>
      <c r="BR73" s="96"/>
      <c r="BS73" s="133"/>
    </row>
    <row r="74" spans="1:71" ht="39" thickBot="1" x14ac:dyDescent="0.25">
      <c r="A74" s="254">
        <v>52</v>
      </c>
      <c r="B74" s="210">
        <v>151</v>
      </c>
      <c r="C74" s="268">
        <v>470501001</v>
      </c>
      <c r="D74" s="269"/>
      <c r="E74" s="222" t="s">
        <v>1070</v>
      </c>
      <c r="F74" s="147"/>
      <c r="G74" s="130"/>
      <c r="H74" s="130"/>
      <c r="I74" s="130"/>
      <c r="J74" s="130"/>
      <c r="K74" s="95"/>
      <c r="L74" s="130"/>
      <c r="M74" s="130"/>
      <c r="N74" s="130"/>
      <c r="O74" s="130"/>
      <c r="P74" s="95"/>
      <c r="Q74" s="204"/>
      <c r="R74" s="204"/>
      <c r="S74" s="204"/>
      <c r="T74" s="201">
        <v>1</v>
      </c>
      <c r="U74" s="95"/>
      <c r="V74" s="96"/>
      <c r="W74" s="173"/>
      <c r="X74" s="173"/>
      <c r="Y74" s="173"/>
      <c r="Z74" s="173"/>
      <c r="AA74" s="95"/>
      <c r="AB74" s="130"/>
      <c r="AC74" s="130"/>
      <c r="AD74" s="130"/>
      <c r="AE74" s="130"/>
      <c r="AF74" s="95"/>
      <c r="AG74" s="163"/>
      <c r="AH74" s="163"/>
      <c r="AI74" s="163"/>
      <c r="AJ74" s="163"/>
      <c r="AK74" s="95"/>
      <c r="AL74" s="96"/>
      <c r="AM74" s="130"/>
      <c r="AN74" s="130"/>
      <c r="AO74" s="130"/>
      <c r="AP74" s="130"/>
      <c r="AQ74" s="95"/>
      <c r="AR74" s="130"/>
      <c r="AS74" s="130"/>
      <c r="AT74" s="130"/>
      <c r="AU74" s="130"/>
      <c r="AV74" s="95"/>
      <c r="AW74" s="130"/>
      <c r="AX74" s="130"/>
      <c r="AY74" s="130"/>
      <c r="AZ74" s="130"/>
      <c r="BA74" s="95"/>
      <c r="BB74" s="96"/>
      <c r="BC74" s="130"/>
      <c r="BD74" s="130"/>
      <c r="BE74" s="130"/>
      <c r="BF74" s="130"/>
      <c r="BG74" s="95"/>
      <c r="BH74" s="130"/>
      <c r="BI74" s="130"/>
      <c r="BJ74" s="130"/>
      <c r="BK74" s="130"/>
      <c r="BL74" s="95"/>
      <c r="BM74" s="130"/>
      <c r="BN74" s="130"/>
      <c r="BO74" s="130"/>
      <c r="BP74" s="130"/>
      <c r="BQ74" s="95"/>
      <c r="BR74" s="96"/>
      <c r="BS74" s="133"/>
    </row>
    <row r="75" spans="1:71" ht="39" thickBot="1" x14ac:dyDescent="0.6">
      <c r="A75" s="254">
        <v>53</v>
      </c>
      <c r="B75" s="183">
        <v>223</v>
      </c>
      <c r="C75" s="332">
        <v>470501001</v>
      </c>
      <c r="D75" s="333"/>
      <c r="E75" s="221" t="s">
        <v>1071</v>
      </c>
      <c r="F75" s="147"/>
      <c r="G75" s="130"/>
      <c r="H75" s="130"/>
      <c r="I75" s="130"/>
      <c r="J75" s="130"/>
      <c r="K75" s="95"/>
      <c r="L75" s="130"/>
      <c r="M75" s="130"/>
      <c r="N75" s="130"/>
      <c r="O75" s="130"/>
      <c r="P75" s="95"/>
      <c r="Q75" s="130"/>
      <c r="R75" s="130"/>
      <c r="S75" s="130"/>
      <c r="T75" s="130"/>
      <c r="U75" s="95"/>
      <c r="V75" s="96"/>
      <c r="W75" s="201">
        <v>1</v>
      </c>
      <c r="X75" s="204"/>
      <c r="Y75" s="130"/>
      <c r="Z75" s="130"/>
      <c r="AA75" s="95"/>
      <c r="AB75" s="173"/>
      <c r="AC75" s="173"/>
      <c r="AD75" s="164"/>
      <c r="AE75" s="130"/>
      <c r="AF75" s="95"/>
      <c r="AG75" s="163"/>
      <c r="AH75" s="163"/>
      <c r="AI75" s="163"/>
      <c r="AJ75" s="163"/>
      <c r="AK75" s="95"/>
      <c r="AL75" s="96"/>
      <c r="AM75" s="130"/>
      <c r="AN75" s="130"/>
      <c r="AO75" s="130"/>
      <c r="AP75" s="130"/>
      <c r="AQ75" s="95"/>
      <c r="AR75" s="130"/>
      <c r="AS75" s="130"/>
      <c r="AT75" s="130"/>
      <c r="AU75" s="130"/>
      <c r="AV75" s="95"/>
      <c r="AW75" s="130"/>
      <c r="AX75" s="130"/>
      <c r="AY75" s="130"/>
      <c r="AZ75" s="130"/>
      <c r="BA75" s="95"/>
      <c r="BB75" s="96"/>
      <c r="BC75" s="130"/>
      <c r="BD75" s="130"/>
      <c r="BE75" s="130"/>
      <c r="BF75" s="130"/>
      <c r="BG75" s="95"/>
      <c r="BH75" s="130"/>
      <c r="BI75" s="130"/>
      <c r="BJ75" s="130"/>
      <c r="BK75" s="130"/>
      <c r="BL75" s="95"/>
      <c r="BM75" s="130"/>
      <c r="BN75" s="130"/>
      <c r="BO75" s="130"/>
      <c r="BP75" s="130"/>
      <c r="BQ75" s="95"/>
      <c r="BR75" s="96"/>
      <c r="BS75" s="133"/>
    </row>
    <row r="76" spans="1:71" ht="39" thickBot="1" x14ac:dyDescent="0.6">
      <c r="A76" s="254">
        <v>54</v>
      </c>
      <c r="B76" s="207">
        <v>364</v>
      </c>
      <c r="C76" s="332">
        <v>470501001</v>
      </c>
      <c r="D76" s="333"/>
      <c r="E76" s="221" t="s">
        <v>1083</v>
      </c>
      <c r="F76" s="147"/>
      <c r="G76" s="130"/>
      <c r="H76" s="130"/>
      <c r="I76" s="130"/>
      <c r="J76" s="130"/>
      <c r="K76" s="95"/>
      <c r="L76" s="130"/>
      <c r="M76" s="130"/>
      <c r="N76" s="130"/>
      <c r="O76" s="130"/>
      <c r="P76" s="95"/>
      <c r="Q76" s="130"/>
      <c r="R76" s="130"/>
      <c r="S76" s="130"/>
      <c r="T76" s="130"/>
      <c r="U76" s="95"/>
      <c r="V76" s="96"/>
      <c r="W76" s="201">
        <v>1</v>
      </c>
      <c r="X76" s="204"/>
      <c r="Y76" s="130"/>
      <c r="Z76" s="130"/>
      <c r="AA76" s="95"/>
      <c r="AB76" s="173"/>
      <c r="AC76" s="173"/>
      <c r="AD76" s="164"/>
      <c r="AE76" s="130"/>
      <c r="AF76" s="95"/>
      <c r="AG76" s="163"/>
      <c r="AH76" s="163"/>
      <c r="AI76" s="163"/>
      <c r="AJ76" s="163"/>
      <c r="AK76" s="95"/>
      <c r="AL76" s="96"/>
      <c r="AM76" s="130"/>
      <c r="AN76" s="130"/>
      <c r="AO76" s="130"/>
      <c r="AP76" s="130"/>
      <c r="AQ76" s="95"/>
      <c r="AR76" s="130"/>
      <c r="AS76" s="130"/>
      <c r="AT76" s="130"/>
      <c r="AU76" s="130"/>
      <c r="AV76" s="95"/>
      <c r="AW76" s="130"/>
      <c r="AX76" s="130"/>
      <c r="AY76" s="130"/>
      <c r="AZ76" s="130"/>
      <c r="BA76" s="95"/>
      <c r="BB76" s="96"/>
      <c r="BC76" s="130"/>
      <c r="BD76" s="130"/>
      <c r="BE76" s="130"/>
      <c r="BF76" s="130"/>
      <c r="BG76" s="95"/>
      <c r="BH76" s="130"/>
      <c r="BI76" s="130"/>
      <c r="BJ76" s="130"/>
      <c r="BK76" s="130"/>
      <c r="BL76" s="95"/>
      <c r="BM76" s="130"/>
      <c r="BN76" s="130"/>
      <c r="BO76" s="130"/>
      <c r="BP76" s="130"/>
      <c r="BQ76" s="95"/>
      <c r="BR76" s="96"/>
      <c r="BS76" s="133"/>
    </row>
    <row r="77" spans="1:71" ht="39" thickBot="1" x14ac:dyDescent="0.6">
      <c r="A77" s="254">
        <v>55</v>
      </c>
      <c r="B77" s="237">
        <v>58</v>
      </c>
      <c r="C77" s="332">
        <v>470501001</v>
      </c>
      <c r="D77" s="333"/>
      <c r="E77" s="221" t="s">
        <v>1072</v>
      </c>
      <c r="F77" s="147"/>
      <c r="G77" s="94"/>
      <c r="H77" s="94"/>
      <c r="I77" s="94"/>
      <c r="J77" s="94"/>
      <c r="K77" s="95">
        <f>J77+I77+H77+G77</f>
        <v>0</v>
      </c>
      <c r="L77" s="94"/>
      <c r="M77" s="94"/>
      <c r="N77" s="94"/>
      <c r="O77" s="94"/>
      <c r="P77" s="95">
        <f>O77+N77+M77+L77</f>
        <v>0</v>
      </c>
      <c r="Q77" s="94"/>
      <c r="R77" s="94"/>
      <c r="S77" s="94"/>
      <c r="T77" s="94"/>
      <c r="U77" s="95">
        <f>T77+S77+R77+Q77</f>
        <v>0</v>
      </c>
      <c r="V77" s="96"/>
      <c r="W77" s="201">
        <v>1</v>
      </c>
      <c r="X77" s="203"/>
      <c r="Y77" s="94"/>
      <c r="Z77" s="94"/>
      <c r="AA77" s="95">
        <f>Z77+Y77+X77+W77</f>
        <v>1</v>
      </c>
      <c r="AB77" s="173"/>
      <c r="AC77" s="173"/>
      <c r="AD77" s="163"/>
      <c r="AE77" s="94"/>
      <c r="AF77" s="95">
        <f>AE77+AD77+AC77+AB77</f>
        <v>0</v>
      </c>
      <c r="AG77" s="163"/>
      <c r="AH77" s="163"/>
      <c r="AI77" s="163"/>
      <c r="AJ77" s="163"/>
      <c r="AK77" s="95">
        <f>AJ77+AI77+AH77+AG77</f>
        <v>0</v>
      </c>
      <c r="AL77" s="96"/>
      <c r="AM77" s="94"/>
      <c r="AN77" s="94"/>
      <c r="AO77" s="94"/>
      <c r="AP77" s="94"/>
      <c r="AQ77" s="95">
        <f>AP77+AO77+AN77+AM77</f>
        <v>0</v>
      </c>
      <c r="AR77" s="94"/>
      <c r="AS77" s="94"/>
      <c r="AT77" s="94"/>
      <c r="AU77" s="94"/>
      <c r="AV77" s="95">
        <f>AU77+AT77+AS77+AR77</f>
        <v>0</v>
      </c>
      <c r="AW77" s="94"/>
      <c r="AX77" s="94"/>
      <c r="AY77" s="94"/>
      <c r="AZ77" s="94"/>
      <c r="BA77" s="95">
        <f>AZ77+AY77+AX77+AW77</f>
        <v>0</v>
      </c>
      <c r="BB77" s="96"/>
      <c r="BC77" s="94"/>
      <c r="BD77" s="94"/>
      <c r="BE77" s="94"/>
      <c r="BF77" s="94"/>
      <c r="BG77" s="95">
        <f>BF77+BE77+BD77+BC77</f>
        <v>0</v>
      </c>
      <c r="BH77" s="94"/>
      <c r="BI77" s="94"/>
      <c r="BJ77" s="94"/>
      <c r="BK77" s="94"/>
      <c r="BL77" s="95">
        <f>BK77+BJ77+BI77+BH77</f>
        <v>0</v>
      </c>
      <c r="BM77" s="94"/>
      <c r="BN77" s="94"/>
      <c r="BO77" s="94"/>
      <c r="BP77" s="94"/>
      <c r="BQ77" s="95">
        <f>BP77+BO77+BN77+BM77</f>
        <v>0</v>
      </c>
      <c r="BR77" s="96"/>
      <c r="BS77" s="98"/>
    </row>
    <row r="78" spans="1:71" ht="39" thickBot="1" x14ac:dyDescent="0.6">
      <c r="A78" s="254">
        <v>56</v>
      </c>
      <c r="B78" s="207">
        <v>508</v>
      </c>
      <c r="C78" s="332">
        <v>470501001</v>
      </c>
      <c r="D78" s="333"/>
      <c r="E78" s="242" t="s">
        <v>1113</v>
      </c>
      <c r="F78" s="236"/>
      <c r="G78" s="130"/>
      <c r="H78" s="130"/>
      <c r="I78" s="130"/>
      <c r="J78" s="130"/>
      <c r="K78" s="95">
        <f>J78+I78+H78+G78</f>
        <v>0</v>
      </c>
      <c r="L78" s="130"/>
      <c r="M78" s="130"/>
      <c r="N78" s="130"/>
      <c r="O78" s="130"/>
      <c r="P78" s="95">
        <f>O78+N78+M78+L78</f>
        <v>0</v>
      </c>
      <c r="Q78" s="130"/>
      <c r="R78" s="130"/>
      <c r="S78" s="130"/>
      <c r="T78" s="130"/>
      <c r="U78" s="95">
        <f>T78+S78+R78+Q78</f>
        <v>0</v>
      </c>
      <c r="V78" s="96"/>
      <c r="W78" s="173"/>
      <c r="X78" s="201">
        <v>1</v>
      </c>
      <c r="Y78" s="130"/>
      <c r="Z78" s="130"/>
      <c r="AA78" s="95">
        <f>Z78+Y78+X78+W78</f>
        <v>1</v>
      </c>
      <c r="AB78" s="173"/>
      <c r="AC78" s="173"/>
      <c r="AD78" s="164"/>
      <c r="AE78" s="130"/>
      <c r="AF78" s="95">
        <f>AE78+AD78+AC78+AB78</f>
        <v>0</v>
      </c>
      <c r="AG78" s="163"/>
      <c r="AH78" s="163"/>
      <c r="AI78" s="163"/>
      <c r="AJ78" s="163"/>
      <c r="AK78" s="95">
        <f>AJ78+AI78+AH78+AG78</f>
        <v>0</v>
      </c>
      <c r="AL78" s="96"/>
      <c r="AM78" s="130"/>
      <c r="AN78" s="130"/>
      <c r="AO78" s="130"/>
      <c r="AP78" s="130"/>
      <c r="AQ78" s="95">
        <f>AP78+AO78+AN78+AM78</f>
        <v>0</v>
      </c>
      <c r="AR78" s="130"/>
      <c r="AS78" s="130"/>
      <c r="AT78" s="130"/>
      <c r="AU78" s="130"/>
      <c r="AV78" s="95">
        <f>AU78+AT78+AS78+AR78</f>
        <v>0</v>
      </c>
      <c r="AW78" s="130"/>
      <c r="AX78" s="130"/>
      <c r="AY78" s="130"/>
      <c r="AZ78" s="130"/>
      <c r="BA78" s="95">
        <f>AZ78+AY78+AX78+AW78</f>
        <v>0</v>
      </c>
      <c r="BB78" s="96"/>
      <c r="BC78" s="130"/>
      <c r="BD78" s="130"/>
      <c r="BE78" s="130"/>
      <c r="BF78" s="130"/>
      <c r="BG78" s="95">
        <f>BF78+BE78+BD78+BC78</f>
        <v>0</v>
      </c>
      <c r="BH78" s="130"/>
      <c r="BI78" s="130"/>
      <c r="BJ78" s="130"/>
      <c r="BK78" s="130"/>
      <c r="BL78" s="95">
        <f>BK78+BJ78+BI78+BH78</f>
        <v>0</v>
      </c>
      <c r="BM78" s="130"/>
      <c r="BN78" s="130"/>
      <c r="BO78" s="130"/>
      <c r="BP78" s="130"/>
      <c r="BQ78" s="95">
        <f>BP78+BO78+BN78+BM78</f>
        <v>0</v>
      </c>
      <c r="BR78" s="96"/>
      <c r="BS78" s="133"/>
    </row>
    <row r="79" spans="1:71" ht="37.5" customHeight="1" x14ac:dyDescent="0.5">
      <c r="A79" s="328"/>
      <c r="B79" s="271" t="s">
        <v>1102</v>
      </c>
      <c r="C79" s="272"/>
      <c r="D79" s="272"/>
      <c r="E79" s="273"/>
      <c r="F79" s="153"/>
      <c r="G79" s="171" t="e">
        <f>#REF!+#REF!+G78+G77+G76+G75+#REF!+G74+G72+G73+G71+G68+#REF!+#REF!+#REF!+G67+G66+G65+G64+G63+G61+#REF!+#REF!+G60+G58</f>
        <v>#REF!</v>
      </c>
      <c r="H79" s="171" t="e">
        <f>#REF!+#REF!+H78+H77+H76+H75+#REF!+H74+H72+H73+H71+H68+#REF!+#REF!+#REF!+H67+H66+H65+H64+H63+H61+#REF!+#REF!+H60+H58</f>
        <v>#REF!</v>
      </c>
      <c r="I79" s="171" t="e">
        <f>#REF!+#REF!+I78+I77+I76+I75+#REF!+I74+I72+I73+I71+I68+#REF!+#REF!+#REF!+I67+I66+I65+I64+I63+I61+#REF!+#REF!+I60+I58</f>
        <v>#REF!</v>
      </c>
      <c r="J79" s="171" t="e">
        <f>#REF!+#REF!+J78+J77+J76+J75+#REF!+J74+J72+J73+J71+J68+#REF!+#REF!+#REF!+J67+J66+J65+J64+J63+J61+#REF!+#REF!+J60+J58</f>
        <v>#REF!</v>
      </c>
      <c r="K79" s="171" t="e">
        <f>J79+I79+H79+G79</f>
        <v>#REF!</v>
      </c>
      <c r="L79" s="171" t="e">
        <f>#REF!+#REF!+L78+L77+L76+L75+#REF!+L74+L72+L73+L71+L68+#REF!+#REF!+#REF!+L67+L66+L65+L64+L63+L61+#REF!+#REF!+L60+L58</f>
        <v>#REF!</v>
      </c>
      <c r="M79" s="171" t="e">
        <f>#REF!+#REF!+M78+M77+M76+M75+#REF!+M74+M72+M73+M71+M68+#REF!+#REF!+#REF!+M67+M66+M65+M64+M63+M61+#REF!+#REF!+M60+M58</f>
        <v>#REF!</v>
      </c>
      <c r="N79" s="171" t="e">
        <f>#REF!+#REF!+N78+N77+N76+N75+#REF!+N74+N72+N73+N71+N68+#REF!+#REF!+#REF!+N67+N66+N65+N64+N63+N61+#REF!+#REF!+N60+N58</f>
        <v>#REF!</v>
      </c>
      <c r="O79" s="171" t="e">
        <f>#REF!+#REF!+O78+O77+O76+O75+#REF!+O74+O72+O73+O71+O68+#REF!+#REF!+#REF!+O67+O66+O65+O64+O63+O61+#REF!+#REF!+O60+O58</f>
        <v>#REF!</v>
      </c>
      <c r="P79" s="171" t="e">
        <f>O79+N79+M79+L79</f>
        <v>#REF!</v>
      </c>
      <c r="Q79" s="99">
        <v>3</v>
      </c>
      <c r="R79" s="99">
        <v>5</v>
      </c>
      <c r="S79" s="99">
        <f>SUM(S66:S70)</f>
        <v>5</v>
      </c>
      <c r="T79" s="99">
        <f>T74+T73+T72+T71</f>
        <v>4</v>
      </c>
      <c r="U79" s="99">
        <f>T79+S79+R79+Q79</f>
        <v>17</v>
      </c>
      <c r="V79" s="106">
        <f>SUM(Q79:T79)</f>
        <v>17</v>
      </c>
      <c r="W79" s="99">
        <v>3</v>
      </c>
      <c r="X79" s="99">
        <f>SUM(X78)</f>
        <v>1</v>
      </c>
      <c r="Y79" s="174" t="e">
        <f>#REF!+#REF!+Y78+Y77+Y76+Y75+#REF!+Y74+Y72+Y73+Y71+Y68+#REF!+#REF!+#REF!+Y67+Y66+Y65+Y64+Y63+Y61+#REF!+#REF!+Y60+Y58</f>
        <v>#REF!</v>
      </c>
      <c r="Z79" s="174" t="e">
        <f>#REF!+#REF!+Z78+Z77+Z76+Z75+#REF!+Z74+Z72+Z73+Z71+Z68+#REF!+#REF!+#REF!+Z67+Z66+Z65+Z64+Z63+Z61+#REF!+#REF!+Z60+Z58</f>
        <v>#REF!</v>
      </c>
      <c r="AA79" s="99">
        <f>X79+W79</f>
        <v>4</v>
      </c>
      <c r="AB79" s="99"/>
      <c r="AC79" s="99"/>
      <c r="AD79" s="174" t="e">
        <f>#REF!+#REF!+AD78+AD77+AD76+AD75+#REF!+AD74+AD72+AD73+AD71+AD68+#REF!+#REF!+#REF!+AD67+AD66+AD65+AD64+AD63+AD61+#REF!+#REF!+AD60+AD58</f>
        <v>#REF!</v>
      </c>
      <c r="AE79" s="174" t="e">
        <f>#REF!+#REF!+AE78+AE77+AE76+AE75+#REF!+AE74+AE72+AE73+AE71+AE68+#REF!+#REF!+#REF!+AE67+AE66+AE65+AE64+AE63+AE61+#REF!+#REF!+AE60+AE58</f>
        <v>#REF!</v>
      </c>
      <c r="AF79" s="99"/>
      <c r="AG79" s="174" t="e">
        <f>#REF!+#REF!+AG78+AG77+AG76+AG75+#REF!+AG74+AG72+AG73+AG71+AG68+#REF!+#REF!+#REF!+AG67+AG66+AG65+AG64+AG63+AG61+#REF!+#REF!+AG60+AG58</f>
        <v>#REF!</v>
      </c>
      <c r="AH79" s="174" t="e">
        <f>#REF!+#REF!+AH78+AH77+AH76+AH75+#REF!+AH74+AH72+AH73+AH71+AH68+#REF!+#REF!+#REF!+AH67+AH66+AH65+AH64+AH63+AH61+#REF!+#REF!+AH60+AH58</f>
        <v>#REF!</v>
      </c>
      <c r="AI79" s="174" t="e">
        <f>#REF!+#REF!+AI78+AI77+AI76+AI75+#REF!+AI74+AI72+AI73+AI71+AI68+#REF!+#REF!+#REF!+AI67+AI66+AI65+AI64+AI63+AI61+#REF!+#REF!+AI60+AI58</f>
        <v>#REF!</v>
      </c>
      <c r="AJ79" s="174" t="e">
        <f>#REF!+#REF!+AJ78+AJ77+AJ76+AJ75+#REF!+AJ74+AJ72+AJ73+AJ71+AJ68+#REF!+#REF!+#REF!+AJ67+AJ66+AJ65+AJ64+AJ63+AJ61+#REF!+#REF!+AJ60+AJ58</f>
        <v>#REF!</v>
      </c>
      <c r="AK79" s="174" t="e">
        <f>AJ79+AI79+AH79+AG79</f>
        <v>#REF!</v>
      </c>
      <c r="AL79" s="106">
        <f>AF79+AA79</f>
        <v>4</v>
      </c>
      <c r="AM79" s="171" t="e">
        <f>#REF!+#REF!+AM78+AM77+AM76+AM75+#REF!+AM74+AM72+AM73+AM71+AM68+#REF!+#REF!+#REF!+AM67+AM66+AM65+AM64+AM63+AM61+#REF!+#REF!+AM60+AM58</f>
        <v>#REF!</v>
      </c>
      <c r="AN79" s="171" t="e">
        <f>#REF!+#REF!+AN78+AN77+AN76+AN75+#REF!+AN74+AN72+AN73+AN71+AN68+#REF!+#REF!+#REF!+AN67+AN66+AN65+AN64+AN63+AN61+#REF!+#REF!+AN60+AN58</f>
        <v>#REF!</v>
      </c>
      <c r="AO79" s="171" t="e">
        <f>#REF!+#REF!+AO78+AO77+AO76+AO75+#REF!+AO74+AO72+AO73+AO71+AO68+#REF!+#REF!+#REF!+AO67+AO66+AO65+AO64+AO63+AO61+#REF!+#REF!+AO60+AO58</f>
        <v>#REF!</v>
      </c>
      <c r="AP79" s="171" t="e">
        <f>#REF!+#REF!+AP78+AP77+AP76+AP75+#REF!+AP74+AP72+AP73+AP71+AP68+#REF!+#REF!+#REF!+AP67+AP66+AP65+AP64+AP63+AP61+#REF!+#REF!+AP60+AP58</f>
        <v>#REF!</v>
      </c>
      <c r="AQ79" s="171" t="e">
        <f>AP79+AO79+AN79+AM79</f>
        <v>#REF!</v>
      </c>
      <c r="AR79" s="171" t="e">
        <f>#REF!+#REF!+AR78+AR77+AR76+AR75+#REF!+AR74+AR72+AR73+AR71+AR68+#REF!+#REF!+#REF!+AR67+AR66+AR65+AR64+AR63+AR61+#REF!+#REF!+AR60+AR58</f>
        <v>#REF!</v>
      </c>
      <c r="AS79" s="171" t="e">
        <f>#REF!+#REF!+AS78+AS77+AS76+AS75+#REF!+AS74+AS72+AS73+AS71+AS68+#REF!+#REF!+#REF!+AS67+AS66+AS65+AS64+AS63+AS61+#REF!+#REF!+AS60+AS58</f>
        <v>#REF!</v>
      </c>
      <c r="AT79" s="171" t="e">
        <f>#REF!+#REF!+AT78+AT77+AT76+AT75+#REF!+AT74+AT72+AT73+AT71+AT68+#REF!+#REF!+#REF!+AT67+AT66+AT65+AT64+AT63+AT61+#REF!+#REF!+AT60+AT58</f>
        <v>#REF!</v>
      </c>
      <c r="AU79" s="171" t="e">
        <f>#REF!+#REF!+AU78+AU77+AU76+AU75+#REF!+AU74+AU72+AU73+AU71+AU68+#REF!+#REF!+#REF!+AU67+AU66+AU65+AU64+AU63+AU61+#REF!+#REF!+AU60+AU58</f>
        <v>#REF!</v>
      </c>
      <c r="AV79" s="171" t="e">
        <f>AU79+AT79+AS79+AR79</f>
        <v>#REF!</v>
      </c>
      <c r="AW79" s="171" t="e">
        <f>#REF!+#REF!+AW78+AW77+AW76+AW75+#REF!+AW74+AW72+AW73+AW71+AW68+#REF!+#REF!+#REF!+AW67+AW66+AW65+AW64+AW63+AW61+#REF!+#REF!+AW60+AW58</f>
        <v>#REF!</v>
      </c>
      <c r="AX79" s="171" t="e">
        <f>#REF!+#REF!+AX78+AX77+AX76+AX75+#REF!+AX74+AX72+AX73+AX71+AX68+#REF!+#REF!+#REF!+AX67+AX66+AX65+AX64+AX63+AX61+#REF!+#REF!+AX60+AX58</f>
        <v>#REF!</v>
      </c>
      <c r="AY79" s="171" t="e">
        <f>#REF!+#REF!+AY78+AY77+AY76+AY75+#REF!+AY74+AY72+AY73+AY71+AY68+#REF!+#REF!+#REF!+AY67+AY66+AY65+AY64+AY63+AY61+#REF!+#REF!+AY60+AY58</f>
        <v>#REF!</v>
      </c>
      <c r="AZ79" s="171" t="e">
        <f>#REF!+#REF!+AZ78+AZ77+AZ76+AZ75+#REF!+AZ74+AZ72+AZ73+AZ71+AZ68+#REF!+#REF!+#REF!+AZ67+AZ66+AZ65+AZ64+AZ63+AZ61+#REF!+#REF!+AZ60+AZ58</f>
        <v>#REF!</v>
      </c>
      <c r="BA79" s="171" t="e">
        <f>AZ79+AY79+AX79+AW79</f>
        <v>#REF!</v>
      </c>
      <c r="BB79" s="172" t="e">
        <f>BA79+AV79+AQ79</f>
        <v>#REF!</v>
      </c>
      <c r="BC79" s="171" t="e">
        <f>#REF!+#REF!+BC78+BC77+BC76+BC75+#REF!+BC74+BC72+BC73+BC71+BC68+#REF!+#REF!+#REF!+BC67+BC66+BC65+BC64+BC63+BC61+#REF!+#REF!+BC60+BC58</f>
        <v>#REF!</v>
      </c>
      <c r="BD79" s="171" t="e">
        <f>#REF!+#REF!+BD78+BD77+BD76+BD75+#REF!+BD74+BD72+BD73+BD71+BD68+#REF!+#REF!+#REF!+BD67+BD66+BD65+BD64+BD63+BD61+#REF!+#REF!+BD60+BD58</f>
        <v>#REF!</v>
      </c>
      <c r="BE79" s="171" t="e">
        <f>#REF!+#REF!+BE78+BE77+BE76+BE75+#REF!+BE74+BE72+BE73+BE71+BE68+#REF!+#REF!+#REF!+BE67+BE66+BE65+BE64+BE63+BE61+#REF!+#REF!+BE60+BE58</f>
        <v>#REF!</v>
      </c>
      <c r="BF79" s="171" t="e">
        <f>#REF!+#REF!+BF78+BF77+BF76+BF75+#REF!+BF74+BF72+BF73+BF71+BF68+#REF!+#REF!+#REF!+BF67+BF66+BF65+BF64+BF63+BF61+#REF!+#REF!+BF60+BF58</f>
        <v>#REF!</v>
      </c>
      <c r="BG79" s="171" t="e">
        <f>BF79+BE79+BD79+BC79</f>
        <v>#REF!</v>
      </c>
      <c r="BH79" s="171" t="e">
        <f>#REF!+#REF!+BH78+BH77+BH76+BH75+#REF!+BH74+BH72+BH73+BH71+BH68+#REF!+#REF!+#REF!+BH67+BH66+BH65+BH64+BH63+BH61+#REF!+#REF!+BH60+BH58</f>
        <v>#REF!</v>
      </c>
      <c r="BI79" s="171" t="e">
        <f>#REF!+#REF!+BI78+BI77+BI76+BI75+#REF!+BI74+BI72+BI73+BI71+BI68+#REF!+#REF!+#REF!+BI67+BI66+BI65+BI64+BI63+BI61+#REF!+#REF!+BI60+BI58</f>
        <v>#REF!</v>
      </c>
      <c r="BJ79" s="171" t="e">
        <f>#REF!+#REF!+BJ78+BJ77+BJ76+BJ75+#REF!+BJ74+BJ72+BJ73+BJ71+BJ68+#REF!+#REF!+#REF!+BJ67+BJ66+BJ65+BJ64+BJ63+BJ61+#REF!+#REF!+BJ60+BJ58</f>
        <v>#REF!</v>
      </c>
      <c r="BK79" s="171" t="e">
        <f>#REF!+#REF!+BK78+BK77+BK76+BK75+#REF!+BK74+BK72+BK73+BK71+BK68+#REF!+#REF!+#REF!+BK67+BK66+BK65+BK64+BK63+BK61+#REF!+#REF!+BK60+BK58</f>
        <v>#REF!</v>
      </c>
      <c r="BL79" s="171" t="e">
        <f>BK79+BJ79+BI79+BH79</f>
        <v>#REF!</v>
      </c>
      <c r="BM79" s="171" t="e">
        <f>#REF!+#REF!+BM78+BM77+BM76+BM75+#REF!+BM74+BM72+BM73+BM71+BM68+#REF!+#REF!+#REF!+BM67+BM66+BM65+BM64+BM63+BM61+#REF!+#REF!+BM60+BM58</f>
        <v>#REF!</v>
      </c>
      <c r="BN79" s="171" t="e">
        <f>#REF!+#REF!+BN78+BN77+BN76+BN75+#REF!+BN74+BN72+BN73+BN71+BN68+#REF!+#REF!+#REF!+BN67+BN66+BN65+BN64+BN63+BN61+#REF!+#REF!+BN60+BN58</f>
        <v>#REF!</v>
      </c>
      <c r="BO79" s="171" t="e">
        <f>#REF!+#REF!+BO78+BO77+BO76+BO75+#REF!+BO74+BO72+BO73+BO71+BO68+#REF!+#REF!+#REF!+BO67+BO66+BO65+BO64+BO63+BO61+#REF!+#REF!+BO60+BO58</f>
        <v>#REF!</v>
      </c>
      <c r="BP79" s="171" t="e">
        <f>#REF!+#REF!+BP78+BP77+BP76+BP75+#REF!+BP74+BP72+BP73+BP71+BP68+#REF!+#REF!+#REF!+BP67+BP66+BP65+BP64+BP63+BP61+#REF!+#REF!+BP60+BP58</f>
        <v>#REF!</v>
      </c>
      <c r="BQ79" s="171" t="e">
        <f>BP79+BO79+BN79+BM79</f>
        <v>#REF!</v>
      </c>
      <c r="BR79" s="106"/>
      <c r="BS79" s="100">
        <f>AL79+V79</f>
        <v>21</v>
      </c>
    </row>
    <row r="80" spans="1:71" ht="38.25" customHeight="1" thickBot="1" x14ac:dyDescent="0.55000000000000004">
      <c r="A80" s="329"/>
      <c r="B80" s="276" t="s">
        <v>1</v>
      </c>
      <c r="C80" s="277"/>
      <c r="D80" s="277"/>
      <c r="E80" s="278"/>
      <c r="F80" s="161"/>
      <c r="G80" s="101"/>
      <c r="H80" s="101"/>
      <c r="I80" s="101"/>
      <c r="J80" s="101"/>
      <c r="K80" s="102"/>
      <c r="L80" s="101"/>
      <c r="M80" s="101"/>
      <c r="N80" s="101"/>
      <c r="O80" s="101"/>
      <c r="P80" s="102"/>
      <c r="Q80" s="101"/>
      <c r="R80" s="101"/>
      <c r="S80" s="101"/>
      <c r="T80" s="103"/>
      <c r="U80" s="102"/>
      <c r="V80" s="103"/>
      <c r="W80" s="103"/>
      <c r="X80" s="103"/>
      <c r="Y80" s="103"/>
      <c r="Z80" s="103"/>
      <c r="AA80" s="102"/>
      <c r="AB80" s="103"/>
      <c r="AC80" s="103"/>
      <c r="AD80" s="103"/>
      <c r="AE80" s="103"/>
      <c r="AF80" s="102"/>
      <c r="AG80" s="103"/>
      <c r="AH80" s="103"/>
      <c r="AI80" s="103"/>
      <c r="AJ80" s="103"/>
      <c r="AK80" s="102"/>
      <c r="AL80" s="103"/>
      <c r="AM80" s="103"/>
      <c r="AN80" s="103"/>
      <c r="AO80" s="103"/>
      <c r="AP80" s="103"/>
      <c r="AQ80" s="102"/>
      <c r="AR80" s="103"/>
      <c r="AS80" s="103"/>
      <c r="AT80" s="103"/>
      <c r="AU80" s="103"/>
      <c r="AV80" s="102"/>
      <c r="AW80" s="103"/>
      <c r="AX80" s="103"/>
      <c r="AY80" s="103"/>
      <c r="AZ80" s="103"/>
      <c r="BA80" s="102"/>
      <c r="BB80" s="103"/>
      <c r="BC80" s="103"/>
      <c r="BD80" s="104"/>
      <c r="BE80" s="104"/>
      <c r="BF80" s="104"/>
      <c r="BG80" s="102"/>
      <c r="BH80" s="104"/>
      <c r="BI80" s="104"/>
      <c r="BJ80" s="104"/>
      <c r="BK80" s="104"/>
      <c r="BL80" s="102"/>
      <c r="BM80" s="104"/>
      <c r="BN80" s="104"/>
      <c r="BO80" s="104"/>
      <c r="BP80" s="104"/>
      <c r="BQ80" s="102"/>
      <c r="BR80" s="103"/>
      <c r="BS80" s="105"/>
    </row>
    <row r="81" spans="1:71" ht="99" customHeight="1" x14ac:dyDescent="0.2">
      <c r="A81" s="233">
        <v>57</v>
      </c>
      <c r="B81" s="255">
        <v>271</v>
      </c>
      <c r="C81" s="330">
        <v>470201001</v>
      </c>
      <c r="D81" s="331"/>
      <c r="E81" s="256" t="s">
        <v>1129</v>
      </c>
      <c r="F81" s="90"/>
      <c r="G81" s="94"/>
      <c r="H81" s="94"/>
      <c r="I81" s="94"/>
      <c r="J81" s="94"/>
      <c r="K81" s="95">
        <f>+J81+I81+H81+G81</f>
        <v>0</v>
      </c>
      <c r="L81" s="94"/>
      <c r="M81" s="94"/>
      <c r="N81" s="94"/>
      <c r="O81" s="94"/>
      <c r="P81" s="95">
        <f>+O81+N81+M81+L81</f>
        <v>0</v>
      </c>
      <c r="Q81" s="94"/>
      <c r="R81" s="94"/>
      <c r="S81" s="94"/>
      <c r="T81" s="94"/>
      <c r="U81" s="95">
        <f>+T81+S81+R81+Q81</f>
        <v>0</v>
      </c>
      <c r="V81" s="96"/>
      <c r="W81" s="173"/>
      <c r="X81" s="201">
        <v>1</v>
      </c>
      <c r="Y81" s="173"/>
      <c r="Z81" s="173"/>
      <c r="AA81" s="95">
        <f>+Z81+Y81+X81+W81</f>
        <v>1</v>
      </c>
      <c r="AB81" s="173"/>
      <c r="AC81" s="173"/>
      <c r="AD81" s="173"/>
      <c r="AE81" s="173"/>
      <c r="AF81" s="95">
        <f>+AE81+AD81+AC81+AB81</f>
        <v>0</v>
      </c>
      <c r="AG81" s="94"/>
      <c r="AH81" s="94"/>
      <c r="AI81" s="94"/>
      <c r="AJ81" s="94"/>
      <c r="AK81" s="95">
        <f>+AJ81+AI81+AH81+AG81</f>
        <v>0</v>
      </c>
      <c r="AL81" s="96"/>
      <c r="AM81" s="163"/>
      <c r="AN81" s="163"/>
      <c r="AO81" s="163"/>
      <c r="AP81" s="163"/>
      <c r="AQ81" s="95">
        <f>+AP81+AO81+AN81+AM81</f>
        <v>0</v>
      </c>
      <c r="AR81" s="94"/>
      <c r="AS81" s="94"/>
      <c r="AT81" s="94"/>
      <c r="AU81" s="94"/>
      <c r="AV81" s="95">
        <f>+AU81+AT81+AS81+AR81</f>
        <v>0</v>
      </c>
      <c r="AW81" s="94"/>
      <c r="AX81" s="94"/>
      <c r="AY81" s="94"/>
      <c r="AZ81" s="94"/>
      <c r="BA81" s="95">
        <f>+AZ81+AY81+AX81+AW81</f>
        <v>0</v>
      </c>
      <c r="BB81" s="96"/>
      <c r="BC81" s="94"/>
      <c r="BD81" s="94"/>
      <c r="BE81" s="94"/>
      <c r="BF81" s="94"/>
      <c r="BG81" s="95">
        <f>+BF81+BE81+BD81+BC81</f>
        <v>0</v>
      </c>
      <c r="BH81" s="94"/>
      <c r="BI81" s="94"/>
      <c r="BJ81" s="94"/>
      <c r="BK81" s="94"/>
      <c r="BL81" s="95">
        <f>+BK81+BJ81+BI81+BH81</f>
        <v>0</v>
      </c>
      <c r="BM81" s="94"/>
      <c r="BN81" s="94"/>
      <c r="BO81" s="94"/>
      <c r="BP81" s="94"/>
      <c r="BQ81" s="95">
        <f>+BP81+BO81+BN81+BM81</f>
        <v>0</v>
      </c>
      <c r="BR81" s="96"/>
      <c r="BS81" s="98"/>
    </row>
    <row r="82" spans="1:71" ht="99" customHeight="1" thickBot="1" x14ac:dyDescent="0.25">
      <c r="A82" s="257">
        <v>58</v>
      </c>
      <c r="B82" s="183">
        <v>519</v>
      </c>
      <c r="C82" s="337">
        <v>47270100</v>
      </c>
      <c r="D82" s="266"/>
      <c r="E82" s="224" t="s">
        <v>1134</v>
      </c>
      <c r="F82" s="191"/>
      <c r="G82" s="94"/>
      <c r="H82" s="94"/>
      <c r="I82" s="94"/>
      <c r="J82" s="94"/>
      <c r="K82" s="95"/>
      <c r="L82" s="94"/>
      <c r="M82" s="94"/>
      <c r="N82" s="94"/>
      <c r="O82" s="94"/>
      <c r="P82" s="95"/>
      <c r="Q82" s="94"/>
      <c r="R82" s="94"/>
      <c r="S82" s="94"/>
      <c r="T82" s="94"/>
      <c r="U82" s="95"/>
      <c r="V82" s="96"/>
      <c r="W82" s="173"/>
      <c r="X82" s="201">
        <v>1</v>
      </c>
      <c r="Y82" s="173"/>
      <c r="Z82" s="173"/>
      <c r="AA82" s="95"/>
      <c r="AB82" s="173"/>
      <c r="AC82" s="173"/>
      <c r="AD82" s="173"/>
      <c r="AE82" s="173"/>
      <c r="AF82" s="95"/>
      <c r="AG82" s="94"/>
      <c r="AH82" s="94"/>
      <c r="AI82" s="94"/>
      <c r="AJ82" s="94"/>
      <c r="AK82" s="95"/>
      <c r="AL82" s="96"/>
      <c r="AM82" s="163"/>
      <c r="AN82" s="163"/>
      <c r="AO82" s="163"/>
      <c r="AP82" s="163"/>
      <c r="AQ82" s="95"/>
      <c r="AR82" s="94"/>
      <c r="AS82" s="94"/>
      <c r="AT82" s="94"/>
      <c r="AU82" s="94"/>
      <c r="AV82" s="95"/>
      <c r="AW82" s="94"/>
      <c r="AX82" s="94"/>
      <c r="AY82" s="94"/>
      <c r="AZ82" s="94"/>
      <c r="BA82" s="95"/>
      <c r="BB82" s="96"/>
      <c r="BC82" s="94"/>
      <c r="BD82" s="94"/>
      <c r="BE82" s="94"/>
      <c r="BF82" s="94"/>
      <c r="BG82" s="95"/>
      <c r="BH82" s="94"/>
      <c r="BI82" s="94"/>
      <c r="BJ82" s="94"/>
      <c r="BK82" s="94"/>
      <c r="BL82" s="95"/>
      <c r="BM82" s="94"/>
      <c r="BN82" s="94"/>
      <c r="BO82" s="94"/>
      <c r="BP82" s="94"/>
      <c r="BQ82" s="95"/>
      <c r="BR82" s="96"/>
      <c r="BS82" s="98"/>
    </row>
    <row r="83" spans="1:71" ht="54" customHeight="1" thickBot="1" x14ac:dyDescent="0.55000000000000004">
      <c r="A83" s="254"/>
      <c r="B83" s="271" t="s">
        <v>1102</v>
      </c>
      <c r="C83" s="272"/>
      <c r="D83" s="272"/>
      <c r="E83" s="273"/>
      <c r="F83" s="153"/>
      <c r="G83" s="171" t="e">
        <f>#REF!+G81</f>
        <v>#REF!</v>
      </c>
      <c r="H83" s="171" t="e">
        <f>#REF!+H81</f>
        <v>#REF!</v>
      </c>
      <c r="I83" s="171" t="e">
        <f>#REF!+I81</f>
        <v>#REF!</v>
      </c>
      <c r="J83" s="171" t="e">
        <f>#REF!+J81</f>
        <v>#REF!</v>
      </c>
      <c r="K83" s="171" t="e">
        <f>J83+I83+H83+G83</f>
        <v>#REF!</v>
      </c>
      <c r="L83" s="171" t="e">
        <f>#REF!+L81</f>
        <v>#REF!</v>
      </c>
      <c r="M83" s="171" t="e">
        <f>#REF!+M81</f>
        <v>#REF!</v>
      </c>
      <c r="N83" s="171" t="e">
        <f>#REF!+N81</f>
        <v>#REF!</v>
      </c>
      <c r="O83" s="171" t="e">
        <f>#REF!+O81</f>
        <v>#REF!</v>
      </c>
      <c r="P83" s="171" t="e">
        <f>O83+N83+M83+L83</f>
        <v>#REF!</v>
      </c>
      <c r="Q83" s="171" t="e">
        <f>#REF!+Q81</f>
        <v>#REF!</v>
      </c>
      <c r="R83" s="171" t="e">
        <f>#REF!+R81</f>
        <v>#REF!</v>
      </c>
      <c r="S83" s="171" t="e">
        <f>#REF!+S81</f>
        <v>#REF!</v>
      </c>
      <c r="T83" s="171" t="e">
        <f>#REF!+T81</f>
        <v>#REF!</v>
      </c>
      <c r="U83" s="171" t="e">
        <f>T83+S83+R83+Q83</f>
        <v>#REF!</v>
      </c>
      <c r="V83" s="172" t="e">
        <f>U83+P83+K83</f>
        <v>#REF!</v>
      </c>
      <c r="W83" s="174" t="e">
        <f>#REF!+W81</f>
        <v>#REF!</v>
      </c>
      <c r="X83" s="99">
        <f>SUM(X81:X82)</f>
        <v>2</v>
      </c>
      <c r="Y83" s="99"/>
      <c r="Z83" s="174"/>
      <c r="AA83" s="99">
        <f>SUM(X83)</f>
        <v>2</v>
      </c>
      <c r="AB83" s="174" t="e">
        <f>#REF!+AB81</f>
        <v>#REF!</v>
      </c>
      <c r="AC83" s="99"/>
      <c r="AD83" s="99"/>
      <c r="AE83" s="174"/>
      <c r="AF83" s="99"/>
      <c r="AG83" s="174" t="e">
        <f>#REF!+AG81</f>
        <v>#REF!</v>
      </c>
      <c r="AH83" s="174" t="e">
        <f>#REF!+AH81</f>
        <v>#REF!</v>
      </c>
      <c r="AI83" s="174" t="e">
        <f>#REF!+AI81</f>
        <v>#REF!</v>
      </c>
      <c r="AJ83" s="174" t="e">
        <f>#REF!+AJ81</f>
        <v>#REF!</v>
      </c>
      <c r="AK83" s="174" t="e">
        <f>AJ83+AI83+AH83+AG83</f>
        <v>#REF!</v>
      </c>
      <c r="AL83" s="106">
        <f>SUM(AA83)</f>
        <v>2</v>
      </c>
      <c r="AM83" s="174" t="e">
        <f>#REF!+#REF!+#REF!+AM81</f>
        <v>#REF!</v>
      </c>
      <c r="AN83" s="174" t="e">
        <f>#REF!+#REF!+#REF!+AN81</f>
        <v>#REF!</v>
      </c>
      <c r="AO83" s="174" t="e">
        <f>#REF!+#REF!+#REF!+AO81</f>
        <v>#REF!</v>
      </c>
      <c r="AP83" s="174" t="e">
        <f>#REF!+#REF!+#REF!+AP81</f>
        <v>#REF!</v>
      </c>
      <c r="AQ83" s="174" t="e">
        <f>AP83+AO83+AN83+AM83</f>
        <v>#REF!</v>
      </c>
      <c r="AR83" s="171" t="e">
        <f>#REF!+AR81</f>
        <v>#REF!</v>
      </c>
      <c r="AS83" s="171" t="e">
        <f>#REF!+AS81</f>
        <v>#REF!</v>
      </c>
      <c r="AT83" s="171" t="e">
        <f>#REF!+AT81</f>
        <v>#REF!</v>
      </c>
      <c r="AU83" s="171" t="e">
        <f>#REF!+AU81</f>
        <v>#REF!</v>
      </c>
      <c r="AV83" s="171" t="e">
        <f>AU83+AT83+AS83+AR83</f>
        <v>#REF!</v>
      </c>
      <c r="AW83" s="171" t="e">
        <f>#REF!+AW81</f>
        <v>#REF!</v>
      </c>
      <c r="AX83" s="171" t="e">
        <f>#REF!+AX81</f>
        <v>#REF!</v>
      </c>
      <c r="AY83" s="171" t="e">
        <f>#REF!+AY81</f>
        <v>#REF!</v>
      </c>
      <c r="AZ83" s="171" t="e">
        <f>#REF!+AZ81</f>
        <v>#REF!</v>
      </c>
      <c r="BA83" s="171" t="e">
        <f>AZ83+AY83+AX83+AW83</f>
        <v>#REF!</v>
      </c>
      <c r="BB83" s="106"/>
      <c r="BC83" s="171" t="e">
        <f>#REF!+BC81</f>
        <v>#REF!</v>
      </c>
      <c r="BD83" s="171" t="e">
        <f>#REF!+BD81</f>
        <v>#REF!</v>
      </c>
      <c r="BE83" s="171" t="e">
        <f>#REF!+BE81</f>
        <v>#REF!</v>
      </c>
      <c r="BF83" s="171" t="e">
        <f>#REF!+BF81</f>
        <v>#REF!</v>
      </c>
      <c r="BG83" s="171" t="e">
        <f>BF83+BE83+BD83+BC83</f>
        <v>#REF!</v>
      </c>
      <c r="BH83" s="171" t="e">
        <f>#REF!+BH81</f>
        <v>#REF!</v>
      </c>
      <c r="BI83" s="171" t="e">
        <f>#REF!+BI81</f>
        <v>#REF!</v>
      </c>
      <c r="BJ83" s="171" t="e">
        <f>#REF!+BJ81</f>
        <v>#REF!</v>
      </c>
      <c r="BK83" s="171" t="e">
        <f>#REF!+BK81</f>
        <v>#REF!</v>
      </c>
      <c r="BL83" s="171" t="e">
        <f>BK83+BJ83+BI83+BH83</f>
        <v>#REF!</v>
      </c>
      <c r="BM83" s="171" t="e">
        <f>#REF!+BM81</f>
        <v>#REF!</v>
      </c>
      <c r="BN83" s="171" t="e">
        <f>#REF!+BN81</f>
        <v>#REF!</v>
      </c>
      <c r="BO83" s="171" t="e">
        <f>#REF!+BO81</f>
        <v>#REF!</v>
      </c>
      <c r="BP83" s="171" t="e">
        <f>#REF!+BP81</f>
        <v>#REF!</v>
      </c>
      <c r="BQ83" s="171" t="e">
        <f>BP83+BO83+BN83+BM83</f>
        <v>#REF!</v>
      </c>
      <c r="BR83" s="106"/>
      <c r="BS83" s="100">
        <f>BB83+AL83</f>
        <v>2</v>
      </c>
    </row>
    <row r="84" spans="1:71" ht="42" customHeight="1" thickBot="1" x14ac:dyDescent="0.55000000000000004">
      <c r="A84" s="254"/>
      <c r="B84" s="276" t="s">
        <v>986</v>
      </c>
      <c r="C84" s="277"/>
      <c r="D84" s="277"/>
      <c r="E84" s="278"/>
      <c r="F84" s="151"/>
      <c r="G84" s="135"/>
      <c r="H84" s="135"/>
      <c r="I84" s="135"/>
      <c r="J84" s="135"/>
      <c r="K84" s="121"/>
      <c r="L84" s="119"/>
      <c r="M84" s="119"/>
      <c r="N84" s="119"/>
      <c r="O84" s="119"/>
      <c r="P84" s="121"/>
      <c r="Q84" s="119"/>
      <c r="R84" s="119"/>
      <c r="S84" s="119"/>
      <c r="T84" s="122"/>
      <c r="U84" s="121"/>
      <c r="V84" s="123"/>
      <c r="W84" s="122"/>
      <c r="X84" s="122"/>
      <c r="Y84" s="122"/>
      <c r="Z84" s="122"/>
      <c r="AA84" s="121"/>
      <c r="AB84" s="122"/>
      <c r="AC84" s="122"/>
      <c r="AD84" s="122"/>
      <c r="AE84" s="122"/>
      <c r="AF84" s="121"/>
      <c r="AG84" s="122"/>
      <c r="AH84" s="122"/>
      <c r="AI84" s="122"/>
      <c r="AJ84" s="122"/>
      <c r="AK84" s="121"/>
      <c r="AL84" s="123"/>
      <c r="AM84" s="122"/>
      <c r="AN84" s="122"/>
      <c r="AO84" s="122"/>
      <c r="AP84" s="122"/>
      <c r="AQ84" s="121"/>
      <c r="AR84" s="122"/>
      <c r="AS84" s="122"/>
      <c r="AT84" s="122"/>
      <c r="AU84" s="122"/>
      <c r="AV84" s="121"/>
      <c r="AW84" s="122"/>
      <c r="AX84" s="122"/>
      <c r="AY84" s="122"/>
      <c r="AZ84" s="122"/>
      <c r="BA84" s="121"/>
      <c r="BB84" s="123"/>
      <c r="BC84" s="122"/>
      <c r="BD84" s="122"/>
      <c r="BE84" s="122"/>
      <c r="BF84" s="122"/>
      <c r="BG84" s="121"/>
      <c r="BH84" s="122"/>
      <c r="BI84" s="122"/>
      <c r="BJ84" s="122"/>
      <c r="BK84" s="122"/>
      <c r="BL84" s="121"/>
      <c r="BM84" s="122"/>
      <c r="BN84" s="122"/>
      <c r="BO84" s="122"/>
      <c r="BP84" s="122"/>
      <c r="BQ84" s="121"/>
      <c r="BR84" s="123"/>
      <c r="BS84" s="125"/>
    </row>
    <row r="85" spans="1:71" ht="84" customHeight="1" thickBot="1" x14ac:dyDescent="0.25">
      <c r="A85" s="254">
        <v>59</v>
      </c>
      <c r="B85" s="183">
        <v>202</v>
      </c>
      <c r="C85" s="260">
        <v>470701001</v>
      </c>
      <c r="D85" s="341"/>
      <c r="E85" s="221" t="s">
        <v>1073</v>
      </c>
      <c r="F85" s="88"/>
      <c r="G85" s="136"/>
      <c r="H85" s="136"/>
      <c r="I85" s="136"/>
      <c r="J85" s="136"/>
      <c r="K85" s="126">
        <f>J85+I85+H85+G85</f>
        <v>0</v>
      </c>
      <c r="L85" s="136"/>
      <c r="M85" s="136"/>
      <c r="N85" s="136"/>
      <c r="O85" s="136"/>
      <c r="P85" s="126">
        <f>O85+N85+M85+L85</f>
        <v>0</v>
      </c>
      <c r="Q85" s="136"/>
      <c r="R85" s="136"/>
      <c r="S85" s="136"/>
      <c r="T85" s="136"/>
      <c r="U85" s="126">
        <f>T85+S85+R85+Q85</f>
        <v>0</v>
      </c>
      <c r="V85" s="114"/>
      <c r="W85" s="136"/>
      <c r="X85" s="185"/>
      <c r="Y85" s="205">
        <v>1</v>
      </c>
      <c r="Z85" s="185"/>
      <c r="AA85" s="126">
        <f>Z85+Y85+X85+W85</f>
        <v>1</v>
      </c>
      <c r="AB85" s="136"/>
      <c r="AC85" s="185"/>
      <c r="AD85" s="185"/>
      <c r="AE85" s="185"/>
      <c r="AF85" s="126">
        <f>AE85+AD85+AC85+AB85</f>
        <v>0</v>
      </c>
      <c r="AG85" s="136"/>
      <c r="AH85" s="136"/>
      <c r="AI85" s="136"/>
      <c r="AJ85" s="136"/>
      <c r="AK85" s="126">
        <f>AJ85+AI85+AH85+AG85</f>
        <v>0</v>
      </c>
      <c r="AL85" s="114"/>
      <c r="AM85" s="136"/>
      <c r="AN85" s="136"/>
      <c r="AO85" s="136"/>
      <c r="AP85" s="136"/>
      <c r="AQ85" s="126">
        <f>AP85+AO85+AN85+AM85</f>
        <v>0</v>
      </c>
      <c r="AR85" s="136"/>
      <c r="AS85" s="136"/>
      <c r="AT85" s="136"/>
      <c r="AU85" s="136"/>
      <c r="AV85" s="126">
        <f>AU85+AT85+AS85+AR85</f>
        <v>0</v>
      </c>
      <c r="AW85" s="136"/>
      <c r="AX85" s="136"/>
      <c r="AY85" s="136"/>
      <c r="AZ85" s="136"/>
      <c r="BA85" s="126">
        <f>AZ85+AY85+AX85+AW85</f>
        <v>0</v>
      </c>
      <c r="BB85" s="114"/>
      <c r="BC85" s="136"/>
      <c r="BD85" s="136"/>
      <c r="BE85" s="136"/>
      <c r="BF85" s="136"/>
      <c r="BG85" s="126">
        <f>BF85+BE85+BD85+BC85</f>
        <v>0</v>
      </c>
      <c r="BH85" s="136"/>
      <c r="BI85" s="136"/>
      <c r="BJ85" s="136"/>
      <c r="BK85" s="136"/>
      <c r="BL85" s="126">
        <f>BK85+BJ85+BI85+BH85</f>
        <v>0</v>
      </c>
      <c r="BM85" s="136"/>
      <c r="BN85" s="136"/>
      <c r="BO85" s="136"/>
      <c r="BP85" s="136"/>
      <c r="BQ85" s="126">
        <f>BP85+BO85+BN85+BM85</f>
        <v>0</v>
      </c>
      <c r="BR85" s="114"/>
      <c r="BS85" s="118"/>
    </row>
    <row r="86" spans="1:71" ht="84" customHeight="1" thickBot="1" x14ac:dyDescent="0.25">
      <c r="A86" s="254">
        <v>60</v>
      </c>
      <c r="B86" s="183">
        <v>476</v>
      </c>
      <c r="C86" s="260">
        <v>470701001</v>
      </c>
      <c r="D86" s="341"/>
      <c r="E86" s="221" t="s">
        <v>1096</v>
      </c>
      <c r="F86" s="88"/>
      <c r="G86" s="136"/>
      <c r="H86" s="136"/>
      <c r="I86" s="136"/>
      <c r="J86" s="136"/>
      <c r="K86" s="126"/>
      <c r="L86" s="136"/>
      <c r="M86" s="136"/>
      <c r="N86" s="136"/>
      <c r="O86" s="136"/>
      <c r="P86" s="126"/>
      <c r="Q86" s="136"/>
      <c r="R86" s="136"/>
      <c r="S86" s="136"/>
      <c r="T86" s="136"/>
      <c r="U86" s="126"/>
      <c r="V86" s="114"/>
      <c r="W86" s="136"/>
      <c r="X86" s="185"/>
      <c r="Y86" s="205"/>
      <c r="Z86" s="185"/>
      <c r="AA86" s="126"/>
      <c r="AB86" s="136"/>
      <c r="AC86" s="185"/>
      <c r="AD86" s="185"/>
      <c r="AE86" s="185"/>
      <c r="AF86" s="126"/>
      <c r="AG86" s="136"/>
      <c r="AH86" s="136"/>
      <c r="AI86" s="136"/>
      <c r="AJ86" s="136"/>
      <c r="AK86" s="126"/>
      <c r="AL86" s="114"/>
      <c r="AM86" s="136"/>
      <c r="AN86" s="136"/>
      <c r="AO86" s="136"/>
      <c r="AP86" s="136"/>
      <c r="AQ86" s="126"/>
      <c r="AR86" s="136"/>
      <c r="AS86" s="136"/>
      <c r="AT86" s="136"/>
      <c r="AU86" s="136"/>
      <c r="AV86" s="126"/>
      <c r="AW86" s="136"/>
      <c r="AX86" s="136"/>
      <c r="AY86" s="136"/>
      <c r="AZ86" s="136"/>
      <c r="BA86" s="126"/>
      <c r="BB86" s="114"/>
      <c r="BC86" s="136"/>
      <c r="BD86" s="136"/>
      <c r="BE86" s="136"/>
      <c r="BF86" s="136"/>
      <c r="BG86" s="126"/>
      <c r="BH86" s="136"/>
      <c r="BI86" s="136"/>
      <c r="BJ86" s="136"/>
      <c r="BK86" s="136"/>
      <c r="BL86" s="126"/>
      <c r="BM86" s="136"/>
      <c r="BN86" s="136"/>
      <c r="BO86" s="136"/>
      <c r="BP86" s="136"/>
      <c r="BQ86" s="126"/>
      <c r="BR86" s="114"/>
      <c r="BS86" s="118"/>
    </row>
    <row r="87" spans="1:71" ht="54" customHeight="1" thickBot="1" x14ac:dyDescent="0.25">
      <c r="A87" s="254">
        <v>61</v>
      </c>
      <c r="B87" s="183">
        <v>378</v>
      </c>
      <c r="C87" s="260">
        <v>470701001</v>
      </c>
      <c r="D87" s="261"/>
      <c r="E87" s="221" t="s">
        <v>1008</v>
      </c>
      <c r="F87" s="88"/>
      <c r="G87" s="136"/>
      <c r="H87" s="136"/>
      <c r="I87" s="136"/>
      <c r="J87" s="136"/>
      <c r="K87" s="126"/>
      <c r="L87" s="136"/>
      <c r="M87" s="136"/>
      <c r="N87" s="136"/>
      <c r="O87" s="136"/>
      <c r="P87" s="126"/>
      <c r="Q87" s="136"/>
      <c r="R87" s="136"/>
      <c r="S87" s="136"/>
      <c r="T87" s="136"/>
      <c r="U87" s="126"/>
      <c r="V87" s="114"/>
      <c r="W87" s="136"/>
      <c r="X87" s="185"/>
      <c r="Y87" s="205">
        <v>1</v>
      </c>
      <c r="Z87" s="185"/>
      <c r="AA87" s="126"/>
      <c r="AB87" s="136"/>
      <c r="AC87" s="185"/>
      <c r="AD87" s="185"/>
      <c r="AE87" s="185"/>
      <c r="AF87" s="126"/>
      <c r="AG87" s="136"/>
      <c r="AH87" s="136"/>
      <c r="AI87" s="136"/>
      <c r="AJ87" s="136"/>
      <c r="AK87" s="126"/>
      <c r="AL87" s="114"/>
      <c r="AM87" s="136"/>
      <c r="AN87" s="136"/>
      <c r="AO87" s="136"/>
      <c r="AP87" s="136"/>
      <c r="AQ87" s="126"/>
      <c r="AR87" s="136"/>
      <c r="AS87" s="136"/>
      <c r="AT87" s="136"/>
      <c r="AU87" s="136"/>
      <c r="AV87" s="126"/>
      <c r="AW87" s="136"/>
      <c r="AX87" s="136"/>
      <c r="AY87" s="136"/>
      <c r="AZ87" s="136"/>
      <c r="BA87" s="126"/>
      <c r="BB87" s="114"/>
      <c r="BC87" s="136"/>
      <c r="BD87" s="136"/>
      <c r="BE87" s="136"/>
      <c r="BF87" s="136"/>
      <c r="BG87" s="126"/>
      <c r="BH87" s="136"/>
      <c r="BI87" s="136"/>
      <c r="BJ87" s="136"/>
      <c r="BK87" s="136"/>
      <c r="BL87" s="126"/>
      <c r="BM87" s="136"/>
      <c r="BN87" s="136"/>
      <c r="BO87" s="136"/>
      <c r="BP87" s="136"/>
      <c r="BQ87" s="126"/>
      <c r="BR87" s="114"/>
      <c r="BS87" s="118"/>
    </row>
    <row r="88" spans="1:71" ht="51" customHeight="1" thickBot="1" x14ac:dyDescent="0.55000000000000004">
      <c r="A88" s="254"/>
      <c r="B88" s="271" t="s">
        <v>1102</v>
      </c>
      <c r="C88" s="272"/>
      <c r="D88" s="272"/>
      <c r="E88" s="273"/>
      <c r="F88" s="162"/>
      <c r="G88" s="171" t="e">
        <f>#REF!+G85</f>
        <v>#REF!</v>
      </c>
      <c r="H88" s="171" t="e">
        <f>#REF!+H85</f>
        <v>#REF!</v>
      </c>
      <c r="I88" s="171" t="e">
        <f>#REF!+I85</f>
        <v>#REF!</v>
      </c>
      <c r="J88" s="171" t="e">
        <f>#REF!+J85</f>
        <v>#REF!</v>
      </c>
      <c r="K88" s="171" t="e">
        <f>J88+I88+H88+G88</f>
        <v>#REF!</v>
      </c>
      <c r="L88" s="171" t="e">
        <f>#REF!+L85</f>
        <v>#REF!</v>
      </c>
      <c r="M88" s="171" t="e">
        <f>#REF!+M85</f>
        <v>#REF!</v>
      </c>
      <c r="N88" s="171" t="e">
        <f>#REF!+N85</f>
        <v>#REF!</v>
      </c>
      <c r="O88" s="171" t="e">
        <f>#REF!+O85</f>
        <v>#REF!</v>
      </c>
      <c r="P88" s="171" t="e">
        <f>O88+N88+M88+L88</f>
        <v>#REF!</v>
      </c>
      <c r="Q88" s="171" t="e">
        <f>#REF!+Q85</f>
        <v>#REF!</v>
      </c>
      <c r="R88" s="171" t="e">
        <f>#REF!+R85</f>
        <v>#REF!</v>
      </c>
      <c r="S88" s="171" t="e">
        <f>#REF!+S85</f>
        <v>#REF!</v>
      </c>
      <c r="T88" s="171" t="e">
        <f>#REF!+T85</f>
        <v>#REF!</v>
      </c>
      <c r="U88" s="171" t="e">
        <f>T88+S88+R88+Q88</f>
        <v>#REF!</v>
      </c>
      <c r="V88" s="172" t="e">
        <f>U88+P88+K88</f>
        <v>#REF!</v>
      </c>
      <c r="W88" s="171" t="e">
        <f>#REF!+W85</f>
        <v>#REF!</v>
      </c>
      <c r="X88" s="174" t="e">
        <f>#REF!+X85</f>
        <v>#REF!</v>
      </c>
      <c r="Y88" s="99">
        <v>3</v>
      </c>
      <c r="Z88" s="99"/>
      <c r="AA88" s="99">
        <f>Y88</f>
        <v>3</v>
      </c>
      <c r="AB88" s="171" t="e">
        <f>#REF!+AB85</f>
        <v>#REF!</v>
      </c>
      <c r="AC88" s="174" t="e">
        <f>#REF!+AC85</f>
        <v>#REF!</v>
      </c>
      <c r="AD88" s="99"/>
      <c r="AE88" s="99"/>
      <c r="AF88" s="99"/>
      <c r="AG88" s="174" t="e">
        <f>#REF!+AG85</f>
        <v>#REF!</v>
      </c>
      <c r="AH88" s="174" t="e">
        <f>#REF!+AH85</f>
        <v>#REF!</v>
      </c>
      <c r="AI88" s="174" t="e">
        <f>#REF!+AI85</f>
        <v>#REF!</v>
      </c>
      <c r="AJ88" s="174" t="e">
        <f>#REF!+AJ85</f>
        <v>#REF!</v>
      </c>
      <c r="AK88" s="174" t="e">
        <f>AJ88+AI88+AH88+AG88</f>
        <v>#REF!</v>
      </c>
      <c r="AL88" s="106">
        <v>3</v>
      </c>
      <c r="AM88" s="171" t="e">
        <f>#REF!+AM85</f>
        <v>#REF!</v>
      </c>
      <c r="AN88" s="171" t="e">
        <f>#REF!+AN85</f>
        <v>#REF!</v>
      </c>
      <c r="AO88" s="171" t="e">
        <f>#REF!+AO85</f>
        <v>#REF!</v>
      </c>
      <c r="AP88" s="171" t="e">
        <f>#REF!+AP85</f>
        <v>#REF!</v>
      </c>
      <c r="AQ88" s="171" t="e">
        <f>AP88+AO88+AN88+AM88</f>
        <v>#REF!</v>
      </c>
      <c r="AR88" s="171" t="e">
        <f>#REF!+AR85</f>
        <v>#REF!</v>
      </c>
      <c r="AS88" s="171" t="e">
        <f>#REF!+AS85</f>
        <v>#REF!</v>
      </c>
      <c r="AT88" s="171" t="e">
        <f>#REF!+AT85</f>
        <v>#REF!</v>
      </c>
      <c r="AU88" s="171" t="e">
        <f>#REF!+AU85</f>
        <v>#REF!</v>
      </c>
      <c r="AV88" s="171" t="e">
        <f>AU88+AT88+AS88+AR88</f>
        <v>#REF!</v>
      </c>
      <c r="AW88" s="171" t="e">
        <f>#REF!+AW85</f>
        <v>#REF!</v>
      </c>
      <c r="AX88" s="171" t="e">
        <f>#REF!+AX85</f>
        <v>#REF!</v>
      </c>
      <c r="AY88" s="171" t="e">
        <f>#REF!+AY85</f>
        <v>#REF!</v>
      </c>
      <c r="AZ88" s="171" t="e">
        <f>#REF!+AZ85</f>
        <v>#REF!</v>
      </c>
      <c r="BA88" s="171" t="e">
        <f>AZ88+AY88+AX88+AW88</f>
        <v>#REF!</v>
      </c>
      <c r="BB88" s="172" t="e">
        <f>BA88+AV88+AQ88</f>
        <v>#REF!</v>
      </c>
      <c r="BC88" s="171" t="e">
        <f>#REF!+BC85</f>
        <v>#REF!</v>
      </c>
      <c r="BD88" s="171" t="e">
        <f>#REF!+BD85</f>
        <v>#REF!</v>
      </c>
      <c r="BE88" s="171" t="e">
        <f>#REF!+BE85</f>
        <v>#REF!</v>
      </c>
      <c r="BF88" s="171" t="e">
        <f>#REF!+BF85</f>
        <v>#REF!</v>
      </c>
      <c r="BG88" s="171" t="e">
        <f>BF88+BE88+BD88+BC88</f>
        <v>#REF!</v>
      </c>
      <c r="BH88" s="171" t="e">
        <f>#REF!+BH85</f>
        <v>#REF!</v>
      </c>
      <c r="BI88" s="171" t="e">
        <f>#REF!+BI85</f>
        <v>#REF!</v>
      </c>
      <c r="BJ88" s="171" t="e">
        <f>#REF!+BJ85</f>
        <v>#REF!</v>
      </c>
      <c r="BK88" s="171" t="e">
        <f>#REF!+BK85</f>
        <v>#REF!</v>
      </c>
      <c r="BL88" s="171" t="e">
        <f>BK88+BJ88+BI88+BH88</f>
        <v>#REF!</v>
      </c>
      <c r="BM88" s="171" t="e">
        <f>#REF!+BM85</f>
        <v>#REF!</v>
      </c>
      <c r="BN88" s="171" t="e">
        <f>#REF!+BN85</f>
        <v>#REF!</v>
      </c>
      <c r="BO88" s="171" t="e">
        <f>#REF!+BO85</f>
        <v>#REF!</v>
      </c>
      <c r="BP88" s="171" t="e">
        <f>#REF!+BP85</f>
        <v>#REF!</v>
      </c>
      <c r="BQ88" s="171" t="e">
        <f>BP88+BO88+BN88+BM88</f>
        <v>#REF!</v>
      </c>
      <c r="BR88" s="106"/>
      <c r="BS88" s="106">
        <f>AL88</f>
        <v>3</v>
      </c>
    </row>
    <row r="89" spans="1:71" ht="38.25" customHeight="1" thickBot="1" x14ac:dyDescent="0.55000000000000004">
      <c r="A89" s="254"/>
      <c r="B89" s="276" t="s">
        <v>984</v>
      </c>
      <c r="C89" s="277"/>
      <c r="D89" s="277"/>
      <c r="E89" s="278"/>
      <c r="F89" s="161"/>
      <c r="G89" s="101"/>
      <c r="H89" s="101"/>
      <c r="I89" s="101"/>
      <c r="J89" s="101"/>
      <c r="K89" s="102"/>
      <c r="L89" s="101"/>
      <c r="M89" s="101"/>
      <c r="N89" s="101"/>
      <c r="O89" s="101"/>
      <c r="P89" s="102"/>
      <c r="Q89" s="101"/>
      <c r="R89" s="101"/>
      <c r="S89" s="101"/>
      <c r="T89" s="103"/>
      <c r="U89" s="102"/>
      <c r="V89" s="103"/>
      <c r="W89" s="103"/>
      <c r="X89" s="103"/>
      <c r="Y89" s="103"/>
      <c r="Z89" s="103"/>
      <c r="AA89" s="102"/>
      <c r="AB89" s="103"/>
      <c r="AC89" s="103"/>
      <c r="AD89" s="103"/>
      <c r="AE89" s="103"/>
      <c r="AF89" s="102"/>
      <c r="AG89" s="103"/>
      <c r="AH89" s="103"/>
      <c r="AI89" s="103"/>
      <c r="AJ89" s="103"/>
      <c r="AK89" s="102"/>
      <c r="AL89" s="103"/>
      <c r="AM89" s="103"/>
      <c r="AN89" s="103"/>
      <c r="AO89" s="103"/>
      <c r="AP89" s="103"/>
      <c r="AQ89" s="102"/>
      <c r="AR89" s="103"/>
      <c r="AS89" s="103"/>
      <c r="AT89" s="103"/>
      <c r="AU89" s="103"/>
      <c r="AV89" s="102"/>
      <c r="AW89" s="103"/>
      <c r="AX89" s="103"/>
      <c r="AY89" s="103"/>
      <c r="AZ89" s="103"/>
      <c r="BA89" s="102"/>
      <c r="BB89" s="103"/>
      <c r="BC89" s="103"/>
      <c r="BD89" s="104"/>
      <c r="BE89" s="104"/>
      <c r="BF89" s="104"/>
      <c r="BG89" s="102"/>
      <c r="BH89" s="104"/>
      <c r="BI89" s="104"/>
      <c r="BJ89" s="104"/>
      <c r="BK89" s="104"/>
      <c r="BL89" s="102"/>
      <c r="BM89" s="104"/>
      <c r="BN89" s="104"/>
      <c r="BO89" s="104"/>
      <c r="BP89" s="104"/>
      <c r="BQ89" s="102"/>
      <c r="BR89" s="103"/>
      <c r="BS89" s="105"/>
    </row>
    <row r="90" spans="1:71" ht="39" thickBot="1" x14ac:dyDescent="0.25">
      <c r="A90" s="254">
        <v>62</v>
      </c>
      <c r="B90" s="183">
        <v>86</v>
      </c>
      <c r="C90" s="260">
        <v>470401001</v>
      </c>
      <c r="D90" s="261"/>
      <c r="E90" s="221" t="s">
        <v>1044</v>
      </c>
      <c r="F90" s="87"/>
      <c r="G90" s="94"/>
      <c r="H90" s="94"/>
      <c r="I90" s="94"/>
      <c r="J90" s="94"/>
      <c r="K90" s="95">
        <f t="shared" ref="K90:K95" si="0">J90+I90+H90+G90</f>
        <v>0</v>
      </c>
      <c r="L90" s="94"/>
      <c r="M90" s="94"/>
      <c r="N90" s="94"/>
      <c r="O90" s="94"/>
      <c r="P90" s="95">
        <f t="shared" ref="P90:P107" si="1">O90+N90+M90+L90</f>
        <v>0</v>
      </c>
      <c r="Q90" s="94"/>
      <c r="R90" s="94"/>
      <c r="S90" s="94"/>
      <c r="T90" s="94"/>
      <c r="U90" s="95">
        <f t="shared" ref="U90:U107" si="2">T90+S90+R90+Q90</f>
        <v>0</v>
      </c>
      <c r="V90" s="96"/>
      <c r="W90" s="94"/>
      <c r="X90" s="94"/>
      <c r="Y90" s="201">
        <v>1</v>
      </c>
      <c r="Z90" s="173"/>
      <c r="AA90" s="95">
        <f t="shared" ref="AA90:AA95" si="3">Z90+Y90+X90+W90</f>
        <v>1</v>
      </c>
      <c r="AB90" s="173"/>
      <c r="AC90" s="173"/>
      <c r="AD90" s="173"/>
      <c r="AE90" s="173"/>
      <c r="AF90" s="95">
        <f t="shared" ref="AF90:AF96" si="4">AE90+AD90+AC90+AB90</f>
        <v>0</v>
      </c>
      <c r="AG90" s="251"/>
      <c r="AH90" s="173"/>
      <c r="AI90" s="173"/>
      <c r="AJ90" s="173"/>
      <c r="AK90" s="95">
        <f t="shared" ref="AK90:AK96" si="5">AJ90+AI90+AH90+AG90</f>
        <v>0</v>
      </c>
      <c r="AL90" s="96"/>
      <c r="AM90" s="94"/>
      <c r="AN90" s="94"/>
      <c r="AO90" s="94"/>
      <c r="AP90" s="94"/>
      <c r="AQ90" s="95">
        <f t="shared" ref="AQ90:AQ95" si="6">AP90+AO90+AN90+AM90</f>
        <v>0</v>
      </c>
      <c r="AR90" s="94"/>
      <c r="AS90" s="94"/>
      <c r="AT90" s="94"/>
      <c r="AU90" s="94"/>
      <c r="AV90" s="95">
        <f t="shared" ref="AV90:AV107" si="7">AU90+AT90+AS90+AR90</f>
        <v>0</v>
      </c>
      <c r="AW90" s="94"/>
      <c r="AX90" s="94"/>
      <c r="AY90" s="94"/>
      <c r="AZ90" s="94"/>
      <c r="BA90" s="95">
        <f t="shared" ref="BA90:BA107" si="8">AZ90+AY90+AX90+AW90</f>
        <v>0</v>
      </c>
      <c r="BB90" s="96"/>
      <c r="BC90" s="94"/>
      <c r="BD90" s="94"/>
      <c r="BE90" s="94"/>
      <c r="BF90" s="94"/>
      <c r="BG90" s="95">
        <f t="shared" ref="BG90:BG107" si="9">BF90+BE90+BD90+BC90</f>
        <v>0</v>
      </c>
      <c r="BH90" s="94"/>
      <c r="BI90" s="94"/>
      <c r="BJ90" s="94"/>
      <c r="BK90" s="94"/>
      <c r="BL90" s="95">
        <f t="shared" ref="BL90:BL107" si="10">BK90+BJ90+BI90+BH90</f>
        <v>0</v>
      </c>
      <c r="BM90" s="94"/>
      <c r="BN90" s="94"/>
      <c r="BO90" s="94"/>
      <c r="BP90" s="94"/>
      <c r="BQ90" s="95">
        <f t="shared" ref="BQ90:BQ107" si="11">BP90+BO90+BN90+BM90</f>
        <v>0</v>
      </c>
      <c r="BR90" s="96"/>
      <c r="BS90" s="98"/>
    </row>
    <row r="91" spans="1:71" ht="39" thickBot="1" x14ac:dyDescent="0.6">
      <c r="A91" s="254">
        <v>63</v>
      </c>
      <c r="B91" s="183">
        <v>199</v>
      </c>
      <c r="C91" s="262">
        <v>470401001</v>
      </c>
      <c r="D91" s="263"/>
      <c r="E91" s="221" t="s">
        <v>1045</v>
      </c>
      <c r="F91" s="85"/>
      <c r="G91" s="130"/>
      <c r="H91" s="130"/>
      <c r="I91" s="130"/>
      <c r="J91" s="130"/>
      <c r="K91" s="95">
        <f>J91+I91+H91+G91</f>
        <v>0</v>
      </c>
      <c r="L91" s="130"/>
      <c r="M91" s="130"/>
      <c r="N91" s="130"/>
      <c r="O91" s="130"/>
      <c r="P91" s="95">
        <f t="shared" si="1"/>
        <v>0</v>
      </c>
      <c r="Q91" s="130"/>
      <c r="R91" s="130"/>
      <c r="S91" s="130"/>
      <c r="T91" s="130"/>
      <c r="U91" s="95">
        <f t="shared" si="2"/>
        <v>0</v>
      </c>
      <c r="V91" s="96"/>
      <c r="W91" s="130"/>
      <c r="X91" s="130"/>
      <c r="Y91" s="201">
        <v>1</v>
      </c>
      <c r="Z91" s="173"/>
      <c r="AA91" s="95">
        <f t="shared" si="3"/>
        <v>1</v>
      </c>
      <c r="AB91" s="173"/>
      <c r="AC91" s="173"/>
      <c r="AD91" s="173"/>
      <c r="AE91" s="173"/>
      <c r="AF91" s="95">
        <f t="shared" si="4"/>
        <v>0</v>
      </c>
      <c r="AG91" s="251"/>
      <c r="AH91" s="173"/>
      <c r="AI91" s="173"/>
      <c r="AJ91" s="173"/>
      <c r="AK91" s="95">
        <f t="shared" si="5"/>
        <v>0</v>
      </c>
      <c r="AL91" s="96"/>
      <c r="AM91" s="130"/>
      <c r="AN91" s="130"/>
      <c r="AO91" s="130"/>
      <c r="AP91" s="130"/>
      <c r="AQ91" s="95">
        <f t="shared" si="6"/>
        <v>0</v>
      </c>
      <c r="AR91" s="130"/>
      <c r="AS91" s="130"/>
      <c r="AT91" s="130"/>
      <c r="AU91" s="130"/>
      <c r="AV91" s="95">
        <f t="shared" si="7"/>
        <v>0</v>
      </c>
      <c r="AW91" s="130"/>
      <c r="AX91" s="130"/>
      <c r="AY91" s="130"/>
      <c r="AZ91" s="130"/>
      <c r="BA91" s="95">
        <f t="shared" si="8"/>
        <v>0</v>
      </c>
      <c r="BB91" s="96"/>
      <c r="BC91" s="130"/>
      <c r="BD91" s="130"/>
      <c r="BE91" s="130"/>
      <c r="BF91" s="130"/>
      <c r="BG91" s="95">
        <f t="shared" si="9"/>
        <v>0</v>
      </c>
      <c r="BH91" s="130"/>
      <c r="BI91" s="130"/>
      <c r="BJ91" s="130"/>
      <c r="BK91" s="130"/>
      <c r="BL91" s="95">
        <f t="shared" si="10"/>
        <v>0</v>
      </c>
      <c r="BM91" s="130"/>
      <c r="BN91" s="130"/>
      <c r="BO91" s="130"/>
      <c r="BP91" s="130"/>
      <c r="BQ91" s="95">
        <f t="shared" si="11"/>
        <v>0</v>
      </c>
      <c r="BR91" s="96"/>
      <c r="BS91" s="133"/>
    </row>
    <row r="92" spans="1:71" ht="39" thickBot="1" x14ac:dyDescent="0.6">
      <c r="A92" s="254">
        <v>64</v>
      </c>
      <c r="B92" s="183">
        <v>511</v>
      </c>
      <c r="C92" s="262">
        <v>470401001</v>
      </c>
      <c r="D92" s="263"/>
      <c r="E92" s="238" t="s">
        <v>1114</v>
      </c>
      <c r="F92" s="85"/>
      <c r="G92" s="130"/>
      <c r="H92" s="130"/>
      <c r="I92" s="130"/>
      <c r="J92" s="130"/>
      <c r="K92" s="95">
        <f>J92+I92+H92+G92</f>
        <v>0</v>
      </c>
      <c r="L92" s="130"/>
      <c r="M92" s="130"/>
      <c r="N92" s="130"/>
      <c r="O92" s="130"/>
      <c r="P92" s="95">
        <f t="shared" si="1"/>
        <v>0</v>
      </c>
      <c r="Q92" s="130"/>
      <c r="R92" s="130"/>
      <c r="S92" s="130"/>
      <c r="T92" s="130"/>
      <c r="U92" s="95">
        <f t="shared" si="2"/>
        <v>0</v>
      </c>
      <c r="V92" s="96"/>
      <c r="W92" s="130"/>
      <c r="X92" s="130"/>
      <c r="Y92" s="201">
        <v>1</v>
      </c>
      <c r="Z92" s="173"/>
      <c r="AA92" s="95">
        <f t="shared" si="3"/>
        <v>1</v>
      </c>
      <c r="AB92" s="173"/>
      <c r="AC92" s="173"/>
      <c r="AD92" s="173"/>
      <c r="AE92" s="173"/>
      <c r="AF92" s="95">
        <f t="shared" si="4"/>
        <v>0</v>
      </c>
      <c r="AG92" s="251"/>
      <c r="AH92" s="173"/>
      <c r="AI92" s="173"/>
      <c r="AJ92" s="173"/>
      <c r="AK92" s="95">
        <f t="shared" si="5"/>
        <v>0</v>
      </c>
      <c r="AL92" s="96"/>
      <c r="AM92" s="130"/>
      <c r="AN92" s="130"/>
      <c r="AO92" s="130"/>
      <c r="AP92" s="130"/>
      <c r="AQ92" s="95">
        <f t="shared" si="6"/>
        <v>0</v>
      </c>
      <c r="AR92" s="130"/>
      <c r="AS92" s="130"/>
      <c r="AT92" s="130"/>
      <c r="AU92" s="130"/>
      <c r="AV92" s="95">
        <f t="shared" si="7"/>
        <v>0</v>
      </c>
      <c r="AW92" s="130"/>
      <c r="AX92" s="130"/>
      <c r="AY92" s="130"/>
      <c r="AZ92" s="130"/>
      <c r="BA92" s="95">
        <f t="shared" si="8"/>
        <v>0</v>
      </c>
      <c r="BB92" s="96"/>
      <c r="BC92" s="130"/>
      <c r="BD92" s="130"/>
      <c r="BE92" s="130"/>
      <c r="BF92" s="130"/>
      <c r="BG92" s="95">
        <f t="shared" si="9"/>
        <v>0</v>
      </c>
      <c r="BH92" s="130"/>
      <c r="BI92" s="130"/>
      <c r="BJ92" s="130"/>
      <c r="BK92" s="130"/>
      <c r="BL92" s="95">
        <f t="shared" si="10"/>
        <v>0</v>
      </c>
      <c r="BM92" s="130"/>
      <c r="BN92" s="130"/>
      <c r="BO92" s="130"/>
      <c r="BP92" s="130"/>
      <c r="BQ92" s="95">
        <f t="shared" si="11"/>
        <v>0</v>
      </c>
      <c r="BR92" s="96"/>
      <c r="BS92" s="133"/>
    </row>
    <row r="93" spans="1:71" ht="39" thickBot="1" x14ac:dyDescent="0.25">
      <c r="A93" s="254">
        <v>65</v>
      </c>
      <c r="B93" s="183">
        <v>56</v>
      </c>
      <c r="C93" s="260">
        <v>470401001</v>
      </c>
      <c r="D93" s="261"/>
      <c r="E93" s="221" t="s">
        <v>988</v>
      </c>
      <c r="F93" s="87"/>
      <c r="G93" s="94"/>
      <c r="H93" s="94"/>
      <c r="I93" s="94"/>
      <c r="J93" s="94"/>
      <c r="K93" s="95">
        <f t="shared" si="0"/>
        <v>0</v>
      </c>
      <c r="L93" s="94"/>
      <c r="M93" s="94"/>
      <c r="N93" s="94"/>
      <c r="O93" s="94"/>
      <c r="P93" s="95">
        <f t="shared" si="1"/>
        <v>0</v>
      </c>
      <c r="Q93" s="94"/>
      <c r="R93" s="94"/>
      <c r="S93" s="94"/>
      <c r="T93" s="94"/>
      <c r="U93" s="95">
        <f t="shared" si="2"/>
        <v>0</v>
      </c>
      <c r="V93" s="96"/>
      <c r="W93" s="94"/>
      <c r="X93" s="94"/>
      <c r="Y93" s="173"/>
      <c r="Z93" s="201">
        <v>1</v>
      </c>
      <c r="AA93" s="95">
        <f t="shared" si="3"/>
        <v>1</v>
      </c>
      <c r="AB93" s="173"/>
      <c r="AC93" s="173"/>
      <c r="AD93" s="173"/>
      <c r="AE93" s="173"/>
      <c r="AF93" s="95">
        <f t="shared" si="4"/>
        <v>0</v>
      </c>
      <c r="AG93" s="251"/>
      <c r="AH93" s="173"/>
      <c r="AI93" s="173"/>
      <c r="AJ93" s="173"/>
      <c r="AK93" s="95">
        <f t="shared" si="5"/>
        <v>0</v>
      </c>
      <c r="AL93" s="96"/>
      <c r="AM93" s="94"/>
      <c r="AN93" s="94"/>
      <c r="AO93" s="94"/>
      <c r="AP93" s="94"/>
      <c r="AQ93" s="95">
        <f t="shared" si="6"/>
        <v>0</v>
      </c>
      <c r="AR93" s="94"/>
      <c r="AS93" s="94"/>
      <c r="AT93" s="94"/>
      <c r="AU93" s="94"/>
      <c r="AV93" s="95">
        <f t="shared" si="7"/>
        <v>0</v>
      </c>
      <c r="AW93" s="94"/>
      <c r="AX93" s="94"/>
      <c r="AY93" s="94"/>
      <c r="AZ93" s="94"/>
      <c r="BA93" s="95">
        <f t="shared" si="8"/>
        <v>0</v>
      </c>
      <c r="BB93" s="96"/>
      <c r="BC93" s="94"/>
      <c r="BD93" s="94"/>
      <c r="BE93" s="94"/>
      <c r="BF93" s="94"/>
      <c r="BG93" s="95">
        <f t="shared" si="9"/>
        <v>0</v>
      </c>
      <c r="BH93" s="94"/>
      <c r="BI93" s="94"/>
      <c r="BJ93" s="94"/>
      <c r="BK93" s="94"/>
      <c r="BL93" s="95">
        <f t="shared" si="10"/>
        <v>0</v>
      </c>
      <c r="BM93" s="94"/>
      <c r="BN93" s="94"/>
      <c r="BO93" s="94"/>
      <c r="BP93" s="94"/>
      <c r="BQ93" s="95">
        <f t="shared" si="11"/>
        <v>0</v>
      </c>
      <c r="BR93" s="96"/>
      <c r="BS93" s="98"/>
    </row>
    <row r="94" spans="1:71" ht="39" thickBot="1" x14ac:dyDescent="0.25">
      <c r="A94" s="254">
        <v>66</v>
      </c>
      <c r="B94" s="183">
        <v>211</v>
      </c>
      <c r="C94" s="260">
        <v>470401001</v>
      </c>
      <c r="D94" s="261"/>
      <c r="E94" s="221" t="s">
        <v>1074</v>
      </c>
      <c r="F94" s="87"/>
      <c r="G94" s="94"/>
      <c r="H94" s="94"/>
      <c r="I94" s="94"/>
      <c r="J94" s="94"/>
      <c r="K94" s="95">
        <f t="shared" si="0"/>
        <v>0</v>
      </c>
      <c r="L94" s="94"/>
      <c r="M94" s="94"/>
      <c r="N94" s="94"/>
      <c r="O94" s="94"/>
      <c r="P94" s="95">
        <f t="shared" si="1"/>
        <v>0</v>
      </c>
      <c r="Q94" s="94"/>
      <c r="R94" s="94"/>
      <c r="S94" s="94"/>
      <c r="T94" s="94"/>
      <c r="U94" s="95">
        <f t="shared" si="2"/>
        <v>0</v>
      </c>
      <c r="V94" s="96"/>
      <c r="W94" s="94"/>
      <c r="X94" s="94"/>
      <c r="Y94" s="173"/>
      <c r="Z94" s="201">
        <v>1</v>
      </c>
      <c r="AA94" s="95">
        <f t="shared" si="3"/>
        <v>1</v>
      </c>
      <c r="AB94" s="173"/>
      <c r="AC94" s="173"/>
      <c r="AD94" s="173"/>
      <c r="AE94" s="173"/>
      <c r="AF94" s="95">
        <f t="shared" si="4"/>
        <v>0</v>
      </c>
      <c r="AG94" s="251"/>
      <c r="AH94" s="173"/>
      <c r="AI94" s="173"/>
      <c r="AJ94" s="173"/>
      <c r="AK94" s="95">
        <f t="shared" si="5"/>
        <v>0</v>
      </c>
      <c r="AL94" s="96"/>
      <c r="AM94" s="94"/>
      <c r="AN94" s="94"/>
      <c r="AO94" s="94"/>
      <c r="AP94" s="94"/>
      <c r="AQ94" s="95">
        <f t="shared" si="6"/>
        <v>0</v>
      </c>
      <c r="AR94" s="94"/>
      <c r="AS94" s="94"/>
      <c r="AT94" s="94"/>
      <c r="AU94" s="94"/>
      <c r="AV94" s="95">
        <f t="shared" si="7"/>
        <v>0</v>
      </c>
      <c r="AW94" s="94"/>
      <c r="AX94" s="94"/>
      <c r="AY94" s="94"/>
      <c r="AZ94" s="94"/>
      <c r="BA94" s="95">
        <f t="shared" si="8"/>
        <v>0</v>
      </c>
      <c r="BB94" s="96"/>
      <c r="BC94" s="94"/>
      <c r="BD94" s="94"/>
      <c r="BE94" s="94"/>
      <c r="BF94" s="94"/>
      <c r="BG94" s="95">
        <f t="shared" si="9"/>
        <v>0</v>
      </c>
      <c r="BH94" s="94"/>
      <c r="BI94" s="94"/>
      <c r="BJ94" s="94"/>
      <c r="BK94" s="94"/>
      <c r="BL94" s="95">
        <f t="shared" si="10"/>
        <v>0</v>
      </c>
      <c r="BM94" s="94"/>
      <c r="BN94" s="94"/>
      <c r="BO94" s="94"/>
      <c r="BP94" s="94"/>
      <c r="BQ94" s="95">
        <f t="shared" si="11"/>
        <v>0</v>
      </c>
      <c r="BR94" s="96"/>
      <c r="BS94" s="98"/>
    </row>
    <row r="95" spans="1:71" ht="39" thickBot="1" x14ac:dyDescent="0.25">
      <c r="A95" s="254">
        <v>67</v>
      </c>
      <c r="B95" s="183">
        <v>462</v>
      </c>
      <c r="C95" s="260">
        <v>470401001</v>
      </c>
      <c r="D95" s="261"/>
      <c r="E95" s="221" t="s">
        <v>1088</v>
      </c>
      <c r="F95" s="87"/>
      <c r="G95" s="94"/>
      <c r="H95" s="94"/>
      <c r="I95" s="94"/>
      <c r="J95" s="94"/>
      <c r="K95" s="95">
        <f t="shared" si="0"/>
        <v>0</v>
      </c>
      <c r="L95" s="94"/>
      <c r="M95" s="94"/>
      <c r="N95" s="94"/>
      <c r="O95" s="94"/>
      <c r="P95" s="95">
        <f t="shared" si="1"/>
        <v>0</v>
      </c>
      <c r="Q95" s="94"/>
      <c r="R95" s="94"/>
      <c r="S95" s="94"/>
      <c r="T95" s="94"/>
      <c r="U95" s="95">
        <f t="shared" si="2"/>
        <v>0</v>
      </c>
      <c r="V95" s="96"/>
      <c r="W95" s="94"/>
      <c r="X95" s="94"/>
      <c r="Y95" s="203"/>
      <c r="Z95" s="201">
        <v>1</v>
      </c>
      <c r="AA95" s="95">
        <f t="shared" si="3"/>
        <v>1</v>
      </c>
      <c r="AB95" s="173"/>
      <c r="AC95" s="173"/>
      <c r="AD95" s="173"/>
      <c r="AE95" s="173"/>
      <c r="AF95" s="95">
        <f t="shared" si="4"/>
        <v>0</v>
      </c>
      <c r="AG95" s="251"/>
      <c r="AH95" s="173"/>
      <c r="AI95" s="173"/>
      <c r="AJ95" s="173"/>
      <c r="AK95" s="95">
        <f t="shared" si="5"/>
        <v>0</v>
      </c>
      <c r="AL95" s="96"/>
      <c r="AM95" s="94"/>
      <c r="AN95" s="94"/>
      <c r="AO95" s="94"/>
      <c r="AP95" s="94"/>
      <c r="AQ95" s="95">
        <f t="shared" si="6"/>
        <v>0</v>
      </c>
      <c r="AR95" s="94"/>
      <c r="AS95" s="94"/>
      <c r="AT95" s="94"/>
      <c r="AU95" s="94"/>
      <c r="AV95" s="95">
        <f t="shared" si="7"/>
        <v>0</v>
      </c>
      <c r="AW95" s="94"/>
      <c r="AX95" s="94"/>
      <c r="AY95" s="94"/>
      <c r="AZ95" s="94"/>
      <c r="BA95" s="95">
        <f t="shared" si="8"/>
        <v>0</v>
      </c>
      <c r="BB95" s="96"/>
      <c r="BC95" s="94"/>
      <c r="BD95" s="94"/>
      <c r="BE95" s="94"/>
      <c r="BF95" s="94"/>
      <c r="BG95" s="95">
        <f t="shared" si="9"/>
        <v>0</v>
      </c>
      <c r="BH95" s="94"/>
      <c r="BI95" s="94"/>
      <c r="BJ95" s="94"/>
      <c r="BK95" s="94"/>
      <c r="BL95" s="95">
        <f t="shared" si="10"/>
        <v>0</v>
      </c>
      <c r="BM95" s="94"/>
      <c r="BN95" s="94"/>
      <c r="BO95" s="94"/>
      <c r="BP95" s="94"/>
      <c r="BQ95" s="95">
        <f t="shared" si="11"/>
        <v>0</v>
      </c>
      <c r="BR95" s="96"/>
      <c r="BS95" s="98"/>
    </row>
    <row r="96" spans="1:71" ht="39" thickBot="1" x14ac:dyDescent="0.25">
      <c r="A96" s="254">
        <v>68</v>
      </c>
      <c r="B96" s="207">
        <v>384</v>
      </c>
      <c r="C96" s="260">
        <v>470401001</v>
      </c>
      <c r="D96" s="261"/>
      <c r="E96" s="221" t="s">
        <v>1011</v>
      </c>
      <c r="F96" s="87"/>
      <c r="G96" s="94"/>
      <c r="H96" s="94"/>
      <c r="I96" s="94"/>
      <c r="J96" s="94"/>
      <c r="K96" s="95"/>
      <c r="L96" s="94"/>
      <c r="M96" s="94"/>
      <c r="N96" s="94"/>
      <c r="O96" s="94"/>
      <c r="P96" s="95"/>
      <c r="Q96" s="94"/>
      <c r="R96" s="94"/>
      <c r="S96" s="94"/>
      <c r="T96" s="94"/>
      <c r="U96" s="95"/>
      <c r="V96" s="96"/>
      <c r="W96" s="94"/>
      <c r="X96" s="94"/>
      <c r="Y96" s="94"/>
      <c r="Z96" s="94"/>
      <c r="AA96" s="95"/>
      <c r="AB96" s="201">
        <v>1</v>
      </c>
      <c r="AC96" s="173"/>
      <c r="AD96" s="173"/>
      <c r="AE96" s="163"/>
      <c r="AF96" s="95">
        <f t="shared" si="4"/>
        <v>1</v>
      </c>
      <c r="AG96" s="251"/>
      <c r="AH96" s="173"/>
      <c r="AI96" s="173"/>
      <c r="AJ96" s="163"/>
      <c r="AK96" s="95">
        <f t="shared" si="5"/>
        <v>0</v>
      </c>
      <c r="AL96" s="96"/>
      <c r="AM96" s="94"/>
      <c r="AN96" s="94"/>
      <c r="AO96" s="94"/>
      <c r="AP96" s="94"/>
      <c r="AQ96" s="95"/>
      <c r="AR96" s="94"/>
      <c r="AS96" s="94"/>
      <c r="AT96" s="94"/>
      <c r="AU96" s="94"/>
      <c r="AV96" s="95"/>
      <c r="AW96" s="94"/>
      <c r="AX96" s="94"/>
      <c r="AY96" s="94"/>
      <c r="AZ96" s="94"/>
      <c r="BA96" s="95"/>
      <c r="BB96" s="96"/>
      <c r="BC96" s="94"/>
      <c r="BD96" s="94"/>
      <c r="BE96" s="94"/>
      <c r="BF96" s="94"/>
      <c r="BG96" s="95"/>
      <c r="BH96" s="94"/>
      <c r="BI96" s="94"/>
      <c r="BJ96" s="94"/>
      <c r="BK96" s="94"/>
      <c r="BL96" s="95"/>
      <c r="BM96" s="94"/>
      <c r="BN96" s="94"/>
      <c r="BO96" s="94"/>
      <c r="BP96" s="94"/>
      <c r="BQ96" s="95"/>
      <c r="BR96" s="96"/>
      <c r="BS96" s="98"/>
    </row>
    <row r="97" spans="1:71" ht="39" thickBot="1" x14ac:dyDescent="0.25">
      <c r="A97" s="254">
        <v>69</v>
      </c>
      <c r="B97" s="211">
        <v>428</v>
      </c>
      <c r="C97" s="268">
        <v>470501001</v>
      </c>
      <c r="D97" s="289"/>
      <c r="E97" s="222" t="s">
        <v>1026</v>
      </c>
      <c r="F97" s="87"/>
      <c r="G97" s="94"/>
      <c r="H97" s="94"/>
      <c r="I97" s="94"/>
      <c r="J97" s="94"/>
      <c r="K97" s="95"/>
      <c r="L97" s="94"/>
      <c r="M97" s="94"/>
      <c r="N97" s="94"/>
      <c r="O97" s="94"/>
      <c r="P97" s="95"/>
      <c r="Q97" s="94"/>
      <c r="R97" s="94"/>
      <c r="S97" s="94"/>
      <c r="T97" s="94"/>
      <c r="U97" s="95"/>
      <c r="V97" s="96"/>
      <c r="W97" s="94"/>
      <c r="X97" s="94"/>
      <c r="Y97" s="94"/>
      <c r="Z97" s="94"/>
      <c r="AA97" s="95"/>
      <c r="AB97" s="201">
        <v>1</v>
      </c>
      <c r="AC97" s="173"/>
      <c r="AD97" s="173"/>
      <c r="AE97" s="163"/>
      <c r="AF97" s="95"/>
      <c r="AG97" s="251"/>
      <c r="AH97" s="173"/>
      <c r="AI97" s="173"/>
      <c r="AJ97" s="163"/>
      <c r="AK97" s="95"/>
      <c r="AL97" s="96"/>
      <c r="AM97" s="94"/>
      <c r="AN97" s="94"/>
      <c r="AO97" s="94"/>
      <c r="AP97" s="94"/>
      <c r="AQ97" s="95"/>
      <c r="AR97" s="94"/>
      <c r="AS97" s="94"/>
      <c r="AT97" s="94"/>
      <c r="AU97" s="94"/>
      <c r="AV97" s="95"/>
      <c r="AW97" s="94"/>
      <c r="AX97" s="94"/>
      <c r="AY97" s="94"/>
      <c r="AZ97" s="94"/>
      <c r="BA97" s="95"/>
      <c r="BB97" s="96"/>
      <c r="BC97" s="94"/>
      <c r="BD97" s="94"/>
      <c r="BE97" s="94"/>
      <c r="BF97" s="94"/>
      <c r="BG97" s="95"/>
      <c r="BH97" s="94"/>
      <c r="BI97" s="94"/>
      <c r="BJ97" s="94"/>
      <c r="BK97" s="94"/>
      <c r="BL97" s="95"/>
      <c r="BM97" s="94"/>
      <c r="BN97" s="94"/>
      <c r="BO97" s="94"/>
      <c r="BP97" s="94"/>
      <c r="BQ97" s="95"/>
      <c r="BR97" s="96"/>
      <c r="BS97" s="98"/>
    </row>
    <row r="98" spans="1:71" ht="39" thickBot="1" x14ac:dyDescent="0.25">
      <c r="A98" s="254">
        <v>70</v>
      </c>
      <c r="B98" s="207">
        <v>419</v>
      </c>
      <c r="C98" s="260">
        <v>470401001</v>
      </c>
      <c r="D98" s="261"/>
      <c r="E98" s="221" t="s">
        <v>1046</v>
      </c>
      <c r="F98" s="87"/>
      <c r="G98" s="94"/>
      <c r="H98" s="94"/>
      <c r="I98" s="94"/>
      <c r="J98" s="94"/>
      <c r="K98" s="95"/>
      <c r="L98" s="94"/>
      <c r="M98" s="94"/>
      <c r="N98" s="94"/>
      <c r="O98" s="94"/>
      <c r="P98" s="95"/>
      <c r="Q98" s="94"/>
      <c r="R98" s="94"/>
      <c r="S98" s="94"/>
      <c r="T98" s="94"/>
      <c r="U98" s="95"/>
      <c r="V98" s="96"/>
      <c r="W98" s="94"/>
      <c r="X98" s="94"/>
      <c r="Y98" s="94"/>
      <c r="Z98" s="94"/>
      <c r="AA98" s="95"/>
      <c r="AB98" s="201">
        <v>1</v>
      </c>
      <c r="AC98" s="173"/>
      <c r="AD98" s="173"/>
      <c r="AE98" s="163"/>
      <c r="AF98" s="95"/>
      <c r="AG98" s="251"/>
      <c r="AH98" s="173"/>
      <c r="AI98" s="173"/>
      <c r="AJ98" s="163"/>
      <c r="AK98" s="95"/>
      <c r="AL98" s="96"/>
      <c r="AM98" s="94"/>
      <c r="AN98" s="94"/>
      <c r="AO98" s="94"/>
      <c r="AP98" s="94"/>
      <c r="AQ98" s="95"/>
      <c r="AR98" s="94"/>
      <c r="AS98" s="94"/>
      <c r="AT98" s="94"/>
      <c r="AU98" s="94"/>
      <c r="AV98" s="95"/>
      <c r="AW98" s="94"/>
      <c r="AX98" s="94"/>
      <c r="AY98" s="94"/>
      <c r="AZ98" s="94"/>
      <c r="BA98" s="95"/>
      <c r="BB98" s="96"/>
      <c r="BC98" s="94"/>
      <c r="BD98" s="94"/>
      <c r="BE98" s="94"/>
      <c r="BF98" s="94"/>
      <c r="BG98" s="95"/>
      <c r="BH98" s="94"/>
      <c r="BI98" s="94"/>
      <c r="BJ98" s="94"/>
      <c r="BK98" s="94"/>
      <c r="BL98" s="95"/>
      <c r="BM98" s="94"/>
      <c r="BN98" s="94"/>
      <c r="BO98" s="94"/>
      <c r="BP98" s="94"/>
      <c r="BQ98" s="95"/>
      <c r="BR98" s="96"/>
      <c r="BS98" s="98"/>
    </row>
    <row r="99" spans="1:71" ht="39" thickBot="1" x14ac:dyDescent="0.6">
      <c r="A99" s="254">
        <v>71</v>
      </c>
      <c r="B99" s="207">
        <v>447</v>
      </c>
      <c r="C99" s="260">
        <v>470401001</v>
      </c>
      <c r="D99" s="261"/>
      <c r="E99" s="221" t="s">
        <v>1037</v>
      </c>
      <c r="F99" s="86"/>
      <c r="G99" s="94"/>
      <c r="H99" s="94"/>
      <c r="I99" s="94"/>
      <c r="J99" s="94"/>
      <c r="K99" s="134">
        <f t="shared" ref="K99:K106" si="12">J99+I99+H99+G99</f>
        <v>0</v>
      </c>
      <c r="L99" s="94"/>
      <c r="M99" s="94"/>
      <c r="N99" s="94"/>
      <c r="O99" s="94"/>
      <c r="P99" s="134">
        <f>O99+N99+M99+L99</f>
        <v>0</v>
      </c>
      <c r="Q99" s="94"/>
      <c r="R99" s="94"/>
      <c r="S99" s="94"/>
      <c r="T99" s="94"/>
      <c r="U99" s="134">
        <f>T99+S99+R99+Q99</f>
        <v>0</v>
      </c>
      <c r="V99" s="96"/>
      <c r="W99" s="94"/>
      <c r="X99" s="94"/>
      <c r="Y99" s="94"/>
      <c r="Z99" s="94"/>
      <c r="AA99" s="134">
        <f>Z99+Y99+X99+W99</f>
        <v>0</v>
      </c>
      <c r="AB99" s="201">
        <v>1</v>
      </c>
      <c r="AC99" s="173"/>
      <c r="AD99" s="173"/>
      <c r="AE99" s="163"/>
      <c r="AF99" s="134">
        <f>AE99+AD99+AC99+AB99</f>
        <v>1</v>
      </c>
      <c r="AG99" s="251"/>
      <c r="AH99" s="173"/>
      <c r="AI99" s="173"/>
      <c r="AJ99" s="163"/>
      <c r="AK99" s="134">
        <f>AJ99+AI99+AH99+AG99</f>
        <v>0</v>
      </c>
      <c r="AL99" s="96"/>
      <c r="AM99" s="163"/>
      <c r="AN99" s="163"/>
      <c r="AO99" s="163"/>
      <c r="AP99" s="163"/>
      <c r="AQ99" s="134">
        <f>AP99+AO99+AN99+AM99</f>
        <v>0</v>
      </c>
      <c r="AR99" s="94"/>
      <c r="AS99" s="94"/>
      <c r="AT99" s="94"/>
      <c r="AU99" s="94"/>
      <c r="AV99" s="134">
        <f>AU99+AT99+AS99+AR99</f>
        <v>0</v>
      </c>
      <c r="AW99" s="94"/>
      <c r="AX99" s="94"/>
      <c r="AY99" s="94"/>
      <c r="AZ99" s="94"/>
      <c r="BA99" s="134">
        <f>AZ99+AY99+AX99+AW99</f>
        <v>0</v>
      </c>
      <c r="BB99" s="96"/>
      <c r="BC99" s="94"/>
      <c r="BD99" s="94"/>
      <c r="BE99" s="94"/>
      <c r="BF99" s="94"/>
      <c r="BG99" s="134">
        <f>BF99+BE99+BD99+BC99</f>
        <v>0</v>
      </c>
      <c r="BH99" s="94"/>
      <c r="BI99" s="94"/>
      <c r="BJ99" s="94"/>
      <c r="BK99" s="94"/>
      <c r="BL99" s="134">
        <f>BK99+BJ99+BI99+BH99</f>
        <v>0</v>
      </c>
      <c r="BM99" s="94"/>
      <c r="BN99" s="94"/>
      <c r="BO99" s="94"/>
      <c r="BP99" s="94"/>
      <c r="BQ99" s="134">
        <f>BP99+BO99+BN99+BM99</f>
        <v>0</v>
      </c>
      <c r="BR99" s="96"/>
      <c r="BS99" s="98"/>
    </row>
    <row r="100" spans="1:71" ht="39" thickBot="1" x14ac:dyDescent="0.6">
      <c r="A100" s="254">
        <v>72</v>
      </c>
      <c r="B100" s="207">
        <v>432</v>
      </c>
      <c r="C100" s="262">
        <v>470401001</v>
      </c>
      <c r="D100" s="299"/>
      <c r="E100" s="221" t="s">
        <v>1029</v>
      </c>
      <c r="F100" s="86"/>
      <c r="G100" s="94"/>
      <c r="H100" s="94"/>
      <c r="I100" s="94"/>
      <c r="J100" s="94"/>
      <c r="K100" s="134"/>
      <c r="L100" s="94"/>
      <c r="M100" s="94"/>
      <c r="N100" s="94"/>
      <c r="O100" s="94"/>
      <c r="P100" s="134"/>
      <c r="Q100" s="94"/>
      <c r="R100" s="94"/>
      <c r="S100" s="94"/>
      <c r="T100" s="94"/>
      <c r="U100" s="134"/>
      <c r="V100" s="96"/>
      <c r="W100" s="94"/>
      <c r="X100" s="94"/>
      <c r="Y100" s="94"/>
      <c r="Z100" s="94"/>
      <c r="AA100" s="134"/>
      <c r="AB100" s="173"/>
      <c r="AC100" s="201">
        <v>1</v>
      </c>
      <c r="AD100" s="173"/>
      <c r="AE100" s="163"/>
      <c r="AF100" s="134"/>
      <c r="AG100" s="251"/>
      <c r="AH100" s="173"/>
      <c r="AI100" s="173"/>
      <c r="AJ100" s="163"/>
      <c r="AK100" s="134"/>
      <c r="AL100" s="96"/>
      <c r="AM100" s="163"/>
      <c r="AN100" s="163"/>
      <c r="AO100" s="163"/>
      <c r="AP100" s="163"/>
      <c r="AQ100" s="134"/>
      <c r="AR100" s="94"/>
      <c r="AS100" s="94"/>
      <c r="AT100" s="94"/>
      <c r="AU100" s="94"/>
      <c r="AV100" s="134"/>
      <c r="AW100" s="94"/>
      <c r="AX100" s="94"/>
      <c r="AY100" s="94"/>
      <c r="AZ100" s="94"/>
      <c r="BA100" s="134"/>
      <c r="BB100" s="96"/>
      <c r="BC100" s="94"/>
      <c r="BD100" s="94"/>
      <c r="BE100" s="94"/>
      <c r="BF100" s="94"/>
      <c r="BG100" s="134"/>
      <c r="BH100" s="94"/>
      <c r="BI100" s="94"/>
      <c r="BJ100" s="94"/>
      <c r="BK100" s="94"/>
      <c r="BL100" s="134"/>
      <c r="BM100" s="94"/>
      <c r="BN100" s="94"/>
      <c r="BO100" s="94"/>
      <c r="BP100" s="94"/>
      <c r="BQ100" s="134"/>
      <c r="BR100" s="96"/>
      <c r="BS100" s="98"/>
    </row>
    <row r="101" spans="1:71" ht="39" thickBot="1" x14ac:dyDescent="0.6">
      <c r="A101" s="254">
        <v>73</v>
      </c>
      <c r="B101" s="207">
        <v>396</v>
      </c>
      <c r="C101" s="262">
        <v>470401001</v>
      </c>
      <c r="D101" s="299"/>
      <c r="E101" s="221" t="s">
        <v>1016</v>
      </c>
      <c r="F101" s="86"/>
      <c r="G101" s="94"/>
      <c r="H101" s="94"/>
      <c r="I101" s="94"/>
      <c r="J101" s="94"/>
      <c r="K101" s="134"/>
      <c r="L101" s="94"/>
      <c r="M101" s="94"/>
      <c r="N101" s="94"/>
      <c r="O101" s="94"/>
      <c r="P101" s="134"/>
      <c r="Q101" s="94"/>
      <c r="R101" s="94"/>
      <c r="S101" s="94"/>
      <c r="T101" s="94"/>
      <c r="U101" s="134"/>
      <c r="V101" s="96"/>
      <c r="W101" s="94"/>
      <c r="X101" s="94"/>
      <c r="Y101" s="94"/>
      <c r="Z101" s="94"/>
      <c r="AA101" s="134"/>
      <c r="AB101" s="173"/>
      <c r="AC101" s="201">
        <v>1</v>
      </c>
      <c r="AD101" s="173"/>
      <c r="AE101" s="163"/>
      <c r="AF101" s="134"/>
      <c r="AG101" s="251"/>
      <c r="AH101" s="173"/>
      <c r="AI101" s="173"/>
      <c r="AJ101" s="163"/>
      <c r="AK101" s="134"/>
      <c r="AL101" s="96"/>
      <c r="AM101" s="163"/>
      <c r="AN101" s="163"/>
      <c r="AO101" s="163"/>
      <c r="AP101" s="163"/>
      <c r="AQ101" s="134"/>
      <c r="AR101" s="94"/>
      <c r="AS101" s="94"/>
      <c r="AT101" s="94"/>
      <c r="AU101" s="94"/>
      <c r="AV101" s="134"/>
      <c r="AW101" s="94"/>
      <c r="AX101" s="94"/>
      <c r="AY101" s="94"/>
      <c r="AZ101" s="94"/>
      <c r="BA101" s="134"/>
      <c r="BB101" s="96"/>
      <c r="BC101" s="94"/>
      <c r="BD101" s="94"/>
      <c r="BE101" s="94"/>
      <c r="BF101" s="94"/>
      <c r="BG101" s="134"/>
      <c r="BH101" s="94"/>
      <c r="BI101" s="94"/>
      <c r="BJ101" s="94"/>
      <c r="BK101" s="94"/>
      <c r="BL101" s="134"/>
      <c r="BM101" s="94"/>
      <c r="BN101" s="94"/>
      <c r="BO101" s="94"/>
      <c r="BP101" s="94"/>
      <c r="BQ101" s="134"/>
      <c r="BR101" s="96"/>
      <c r="BS101" s="98"/>
    </row>
    <row r="102" spans="1:71" ht="39" thickBot="1" x14ac:dyDescent="0.6">
      <c r="A102" s="254">
        <v>74</v>
      </c>
      <c r="B102" s="183">
        <v>13</v>
      </c>
      <c r="C102" s="260">
        <v>470401001</v>
      </c>
      <c r="D102" s="261"/>
      <c r="E102" s="221" t="s">
        <v>1047</v>
      </c>
      <c r="F102" s="86"/>
      <c r="G102" s="94"/>
      <c r="H102" s="94"/>
      <c r="I102" s="94"/>
      <c r="J102" s="94"/>
      <c r="K102" s="134"/>
      <c r="L102" s="94"/>
      <c r="M102" s="94"/>
      <c r="N102" s="94"/>
      <c r="O102" s="94"/>
      <c r="P102" s="134"/>
      <c r="Q102" s="94"/>
      <c r="R102" s="94"/>
      <c r="S102" s="94"/>
      <c r="T102" s="94"/>
      <c r="U102" s="134"/>
      <c r="V102" s="96"/>
      <c r="W102" s="94"/>
      <c r="X102" s="94"/>
      <c r="Y102" s="94"/>
      <c r="Z102" s="94"/>
      <c r="AA102" s="134"/>
      <c r="AB102" s="173"/>
      <c r="AC102" s="201">
        <v>1</v>
      </c>
      <c r="AD102" s="173"/>
      <c r="AE102" s="163"/>
      <c r="AF102" s="134"/>
      <c r="AG102" s="251"/>
      <c r="AH102" s="173"/>
      <c r="AI102" s="173"/>
      <c r="AJ102" s="163"/>
      <c r="AK102" s="134"/>
      <c r="AL102" s="96"/>
      <c r="AM102" s="163"/>
      <c r="AN102" s="163"/>
      <c r="AO102" s="163"/>
      <c r="AP102" s="163"/>
      <c r="AQ102" s="134"/>
      <c r="AR102" s="94"/>
      <c r="AS102" s="94"/>
      <c r="AT102" s="94"/>
      <c r="AU102" s="94"/>
      <c r="AV102" s="134"/>
      <c r="AW102" s="94"/>
      <c r="AX102" s="94"/>
      <c r="AY102" s="94"/>
      <c r="AZ102" s="94"/>
      <c r="BA102" s="134"/>
      <c r="BB102" s="96"/>
      <c r="BC102" s="94"/>
      <c r="BD102" s="94"/>
      <c r="BE102" s="94"/>
      <c r="BF102" s="94"/>
      <c r="BG102" s="134"/>
      <c r="BH102" s="94"/>
      <c r="BI102" s="94"/>
      <c r="BJ102" s="94"/>
      <c r="BK102" s="94"/>
      <c r="BL102" s="134"/>
      <c r="BM102" s="94"/>
      <c r="BN102" s="94"/>
      <c r="BO102" s="94"/>
      <c r="BP102" s="94"/>
      <c r="BQ102" s="134"/>
      <c r="BR102" s="96"/>
      <c r="BS102" s="98"/>
    </row>
    <row r="103" spans="1:71" ht="77.25" thickBot="1" x14ac:dyDescent="0.25">
      <c r="A103" s="254">
        <v>75</v>
      </c>
      <c r="B103" s="183">
        <v>374</v>
      </c>
      <c r="C103" s="260">
        <v>470401001</v>
      </c>
      <c r="D103" s="261"/>
      <c r="E103" s="221" t="s">
        <v>1006</v>
      </c>
      <c r="F103" s="87"/>
      <c r="G103" s="130"/>
      <c r="H103" s="130"/>
      <c r="I103" s="130"/>
      <c r="J103" s="130"/>
      <c r="K103" s="95">
        <f>J103+I103+H103+G103</f>
        <v>0</v>
      </c>
      <c r="L103" s="130"/>
      <c r="M103" s="130"/>
      <c r="N103" s="130"/>
      <c r="O103" s="130"/>
      <c r="P103" s="95">
        <f>O103+N103+M103+L103</f>
        <v>0</v>
      </c>
      <c r="Q103" s="130"/>
      <c r="R103" s="130"/>
      <c r="S103" s="130"/>
      <c r="T103" s="130"/>
      <c r="U103" s="95">
        <f>T103+S103+R103+Q103</f>
        <v>0</v>
      </c>
      <c r="V103" s="96"/>
      <c r="W103" s="130"/>
      <c r="X103" s="130"/>
      <c r="Y103" s="131"/>
      <c r="Z103" s="131"/>
      <c r="AA103" s="95">
        <f>Z103+Y103+X103+W103</f>
        <v>0</v>
      </c>
      <c r="AB103" s="173"/>
      <c r="AC103" s="201">
        <v>1</v>
      </c>
      <c r="AD103" s="173"/>
      <c r="AE103" s="163"/>
      <c r="AF103" s="95">
        <f>AE103+AD103+AC103+AB103</f>
        <v>1</v>
      </c>
      <c r="AG103" s="251"/>
      <c r="AH103" s="173"/>
      <c r="AI103" s="173"/>
      <c r="AJ103" s="163"/>
      <c r="AK103" s="95">
        <f>AJ103+AI103+AH103+AG103</f>
        <v>0</v>
      </c>
      <c r="AL103" s="96"/>
      <c r="AM103" s="163"/>
      <c r="AN103" s="163"/>
      <c r="AO103" s="163"/>
      <c r="AP103" s="163"/>
      <c r="AQ103" s="95">
        <f>AP103+AO103+AN103+AM103</f>
        <v>0</v>
      </c>
      <c r="AR103" s="130"/>
      <c r="AS103" s="130"/>
      <c r="AT103" s="130"/>
      <c r="AU103" s="130"/>
      <c r="AV103" s="95">
        <f>AU103+AT103+AS103+AR103</f>
        <v>0</v>
      </c>
      <c r="AW103" s="130"/>
      <c r="AX103" s="130"/>
      <c r="AY103" s="130"/>
      <c r="AZ103" s="130"/>
      <c r="BA103" s="95">
        <f>AZ103+AY103+AX103+AW103</f>
        <v>0</v>
      </c>
      <c r="BB103" s="96"/>
      <c r="BC103" s="130"/>
      <c r="BD103" s="130"/>
      <c r="BE103" s="130"/>
      <c r="BF103" s="130"/>
      <c r="BG103" s="95">
        <f>BF103+BE103+BD103+BC103</f>
        <v>0</v>
      </c>
      <c r="BH103" s="130"/>
      <c r="BI103" s="130"/>
      <c r="BJ103" s="130"/>
      <c r="BK103" s="130"/>
      <c r="BL103" s="95">
        <f>BK103+BJ103+BI103+BH103</f>
        <v>0</v>
      </c>
      <c r="BM103" s="130"/>
      <c r="BN103" s="130"/>
      <c r="BO103" s="130"/>
      <c r="BP103" s="130"/>
      <c r="BQ103" s="95">
        <f>BP103+BO103+BN103+BM103</f>
        <v>0</v>
      </c>
      <c r="BR103" s="96"/>
      <c r="BS103" s="133"/>
    </row>
    <row r="104" spans="1:71" ht="39" thickBot="1" x14ac:dyDescent="0.25">
      <c r="A104" s="254">
        <v>76</v>
      </c>
      <c r="B104" s="183">
        <v>46</v>
      </c>
      <c r="C104" s="260">
        <v>470401001</v>
      </c>
      <c r="D104" s="261"/>
      <c r="E104" s="221" t="s">
        <v>1048</v>
      </c>
      <c r="F104" s="87"/>
      <c r="G104" s="130"/>
      <c r="H104" s="130"/>
      <c r="I104" s="130"/>
      <c r="J104" s="130"/>
      <c r="K104" s="95"/>
      <c r="L104" s="130"/>
      <c r="M104" s="130"/>
      <c r="N104" s="130"/>
      <c r="O104" s="130"/>
      <c r="P104" s="95"/>
      <c r="Q104" s="130"/>
      <c r="R104" s="130"/>
      <c r="S104" s="130"/>
      <c r="T104" s="130"/>
      <c r="U104" s="95"/>
      <c r="V104" s="96"/>
      <c r="W104" s="130"/>
      <c r="X104" s="130"/>
      <c r="Y104" s="131"/>
      <c r="Z104" s="131"/>
      <c r="AA104" s="95"/>
      <c r="AB104" s="173"/>
      <c r="AC104" s="173"/>
      <c r="AD104" s="201">
        <v>1</v>
      </c>
      <c r="AE104" s="163"/>
      <c r="AF104" s="95"/>
      <c r="AG104" s="251"/>
      <c r="AH104" s="173"/>
      <c r="AI104" s="173"/>
      <c r="AJ104" s="163"/>
      <c r="AK104" s="95"/>
      <c r="AL104" s="96"/>
      <c r="AM104" s="163"/>
      <c r="AN104" s="163"/>
      <c r="AO104" s="163"/>
      <c r="AP104" s="163"/>
      <c r="AQ104" s="95"/>
      <c r="AR104" s="130"/>
      <c r="AS104" s="130"/>
      <c r="AT104" s="130"/>
      <c r="AU104" s="130"/>
      <c r="AV104" s="95"/>
      <c r="AW104" s="130"/>
      <c r="AX104" s="130"/>
      <c r="AY104" s="130"/>
      <c r="AZ104" s="130"/>
      <c r="BA104" s="95"/>
      <c r="BB104" s="96"/>
      <c r="BC104" s="130"/>
      <c r="BD104" s="130"/>
      <c r="BE104" s="130"/>
      <c r="BF104" s="130"/>
      <c r="BG104" s="95"/>
      <c r="BH104" s="130"/>
      <c r="BI104" s="130"/>
      <c r="BJ104" s="130"/>
      <c r="BK104" s="130"/>
      <c r="BL104" s="95"/>
      <c r="BM104" s="130"/>
      <c r="BN104" s="130"/>
      <c r="BO104" s="130"/>
      <c r="BP104" s="130"/>
      <c r="BQ104" s="95"/>
      <c r="BR104" s="96"/>
      <c r="BS104" s="133"/>
    </row>
    <row r="105" spans="1:71" ht="39" customHeight="1" thickBot="1" x14ac:dyDescent="0.25">
      <c r="A105" s="254">
        <v>77</v>
      </c>
      <c r="B105" s="207">
        <v>95</v>
      </c>
      <c r="C105" s="260">
        <v>470401001</v>
      </c>
      <c r="D105" s="261"/>
      <c r="E105" s="221" t="s">
        <v>1049</v>
      </c>
      <c r="F105" s="87"/>
      <c r="G105" s="130"/>
      <c r="H105" s="130"/>
      <c r="I105" s="130"/>
      <c r="J105" s="130"/>
      <c r="K105" s="95">
        <f>J105+I105+H105+G105</f>
        <v>0</v>
      </c>
      <c r="L105" s="130"/>
      <c r="M105" s="130"/>
      <c r="N105" s="130"/>
      <c r="O105" s="130"/>
      <c r="P105" s="95">
        <f>O105+N105+M105+L105</f>
        <v>0</v>
      </c>
      <c r="Q105" s="130"/>
      <c r="R105" s="130"/>
      <c r="S105" s="130"/>
      <c r="T105" s="130"/>
      <c r="U105" s="95">
        <f>T105+S105+R105+Q105</f>
        <v>0</v>
      </c>
      <c r="V105" s="96"/>
      <c r="W105" s="130"/>
      <c r="X105" s="130"/>
      <c r="Y105" s="131"/>
      <c r="Z105" s="131"/>
      <c r="AA105" s="95">
        <f>Z105+Y105+X105+W105</f>
        <v>0</v>
      </c>
      <c r="AB105" s="173"/>
      <c r="AC105" s="173"/>
      <c r="AD105" s="201">
        <v>1</v>
      </c>
      <c r="AE105" s="163"/>
      <c r="AF105" s="95">
        <f>AE105+AD105+AC105+AB105</f>
        <v>1</v>
      </c>
      <c r="AG105" s="251"/>
      <c r="AH105" s="173"/>
      <c r="AI105" s="173"/>
      <c r="AJ105" s="163"/>
      <c r="AK105" s="95">
        <f>AJ105+AI105+AH105+AG105</f>
        <v>0</v>
      </c>
      <c r="AL105" s="96"/>
      <c r="AM105" s="163"/>
      <c r="AN105" s="163"/>
      <c r="AO105" s="163"/>
      <c r="AP105" s="163"/>
      <c r="AQ105" s="95">
        <f>AP105+AO105+AN105+AM105</f>
        <v>0</v>
      </c>
      <c r="AR105" s="130"/>
      <c r="AS105" s="130"/>
      <c r="AT105" s="130"/>
      <c r="AU105" s="130"/>
      <c r="AV105" s="95">
        <f>AU105+AT105+AS105+AR105</f>
        <v>0</v>
      </c>
      <c r="AW105" s="130"/>
      <c r="AX105" s="130"/>
      <c r="AY105" s="130"/>
      <c r="AZ105" s="130"/>
      <c r="BA105" s="95">
        <f>AZ105+AY105+AX105+AW105</f>
        <v>0</v>
      </c>
      <c r="BB105" s="96"/>
      <c r="BC105" s="130"/>
      <c r="BD105" s="130"/>
      <c r="BE105" s="130"/>
      <c r="BF105" s="130"/>
      <c r="BG105" s="95">
        <f>BF105+BE105+BD105+BC105</f>
        <v>0</v>
      </c>
      <c r="BH105" s="130"/>
      <c r="BI105" s="130"/>
      <c r="BJ105" s="130"/>
      <c r="BK105" s="130"/>
      <c r="BL105" s="95">
        <f>BK105+BJ105+BI105+BH105</f>
        <v>0</v>
      </c>
      <c r="BM105" s="130"/>
      <c r="BN105" s="130"/>
      <c r="BO105" s="130"/>
      <c r="BP105" s="130"/>
      <c r="BQ105" s="95">
        <f>BP105+BO105+BN105+BM105</f>
        <v>0</v>
      </c>
      <c r="BR105" s="96"/>
      <c r="BS105" s="133"/>
    </row>
    <row r="106" spans="1:71" ht="39" thickBot="1" x14ac:dyDescent="0.6">
      <c r="A106" s="254">
        <v>78</v>
      </c>
      <c r="B106" s="207">
        <v>207</v>
      </c>
      <c r="C106" s="260">
        <v>470401001</v>
      </c>
      <c r="D106" s="261"/>
      <c r="E106" s="250" t="s">
        <v>1124</v>
      </c>
      <c r="F106" s="147"/>
      <c r="G106" s="94"/>
      <c r="H106" s="94"/>
      <c r="I106" s="94"/>
      <c r="J106" s="94"/>
      <c r="K106" s="134">
        <f t="shared" si="12"/>
        <v>0</v>
      </c>
      <c r="L106" s="94"/>
      <c r="M106" s="94"/>
      <c r="N106" s="94"/>
      <c r="O106" s="94"/>
      <c r="P106" s="134">
        <f>O106+N106+M106+L106</f>
        <v>0</v>
      </c>
      <c r="Q106" s="94"/>
      <c r="R106" s="94"/>
      <c r="S106" s="94"/>
      <c r="T106" s="94"/>
      <c r="U106" s="134">
        <f>T106+S106+R106+Q106</f>
        <v>0</v>
      </c>
      <c r="V106" s="96"/>
      <c r="W106" s="94"/>
      <c r="X106" s="94"/>
      <c r="Y106" s="94"/>
      <c r="Z106" s="94"/>
      <c r="AA106" s="134">
        <f>Z106+Y106+X106+W106</f>
        <v>0</v>
      </c>
      <c r="AB106" s="173"/>
      <c r="AC106" s="173"/>
      <c r="AD106" s="201">
        <v>1</v>
      </c>
      <c r="AE106" s="163"/>
      <c r="AF106" s="134">
        <f>AE106+AD106+AC106+AB106</f>
        <v>1</v>
      </c>
      <c r="AG106" s="251"/>
      <c r="AH106" s="173"/>
      <c r="AI106" s="173"/>
      <c r="AJ106" s="163"/>
      <c r="AK106" s="134">
        <f>AJ106+AI106+AH106+AG106</f>
        <v>0</v>
      </c>
      <c r="AL106" s="96"/>
      <c r="AM106" s="173"/>
      <c r="AN106" s="163"/>
      <c r="AO106" s="163"/>
      <c r="AP106" s="163"/>
      <c r="AQ106" s="134">
        <f>AP106+AO106+AN106+AM106</f>
        <v>0</v>
      </c>
      <c r="AR106" s="94"/>
      <c r="AS106" s="94"/>
      <c r="AT106" s="94"/>
      <c r="AU106" s="94"/>
      <c r="AV106" s="134">
        <f>AU106+AT106+AS106+AR106</f>
        <v>0</v>
      </c>
      <c r="AW106" s="94"/>
      <c r="AX106" s="94"/>
      <c r="AY106" s="94"/>
      <c r="AZ106" s="94"/>
      <c r="BA106" s="134">
        <f>AZ106+AY106+AX106+AW106</f>
        <v>0</v>
      </c>
      <c r="BB106" s="96"/>
      <c r="BC106" s="94"/>
      <c r="BD106" s="94"/>
      <c r="BE106" s="94"/>
      <c r="BF106" s="94"/>
      <c r="BG106" s="134">
        <f>BF106+BE106+BD106+BC106</f>
        <v>0</v>
      </c>
      <c r="BH106" s="94"/>
      <c r="BI106" s="94"/>
      <c r="BJ106" s="94"/>
      <c r="BK106" s="94"/>
      <c r="BL106" s="134">
        <f>BK106+BJ106+BI106+BH106</f>
        <v>0</v>
      </c>
      <c r="BM106" s="94"/>
      <c r="BN106" s="94"/>
      <c r="BO106" s="94"/>
      <c r="BP106" s="94"/>
      <c r="BQ106" s="134">
        <f>BP106+BO106+BN106+BM106</f>
        <v>0</v>
      </c>
      <c r="BR106" s="96"/>
      <c r="BS106" s="98"/>
    </row>
    <row r="107" spans="1:71" ht="37.5" customHeight="1" x14ac:dyDescent="0.5">
      <c r="A107" s="233"/>
      <c r="B107" s="271" t="s">
        <v>1102</v>
      </c>
      <c r="C107" s="272"/>
      <c r="D107" s="272"/>
      <c r="E107" s="273"/>
      <c r="F107" s="153"/>
      <c r="G107" s="171" t="e">
        <f>#REF!+G95+G94+G93+G92+G91+#REF!+G90</f>
        <v>#REF!</v>
      </c>
      <c r="H107" s="171" t="e">
        <f>#REF!+H95+H94+H93+H92+H91+#REF!+H90</f>
        <v>#REF!</v>
      </c>
      <c r="I107" s="171" t="e">
        <f>#REF!+I95+I94+I93+I92+I91+#REF!+I90</f>
        <v>#REF!</v>
      </c>
      <c r="J107" s="171" t="e">
        <f>#REF!+J95+J94+J93+J92+J91+#REF!+J90</f>
        <v>#REF!</v>
      </c>
      <c r="K107" s="171" t="e">
        <f>J107+I107+H107+G107</f>
        <v>#REF!</v>
      </c>
      <c r="L107" s="171" t="e">
        <f>#REF!+L95+L94+L93+L92+L91+#REF!+L90</f>
        <v>#REF!</v>
      </c>
      <c r="M107" s="171" t="e">
        <f>#REF!+M95+M94+M93+M92+M91+#REF!+M90</f>
        <v>#REF!</v>
      </c>
      <c r="N107" s="171" t="e">
        <f>#REF!+N95+N94+N93+N92+N91+#REF!+N90</f>
        <v>#REF!</v>
      </c>
      <c r="O107" s="171" t="e">
        <f>#REF!+O95+O94+O93+O92+O91+#REF!+O90</f>
        <v>#REF!</v>
      </c>
      <c r="P107" s="171" t="e">
        <f t="shared" si="1"/>
        <v>#REF!</v>
      </c>
      <c r="Q107" s="171" t="e">
        <f>#REF!+Q95+Q94+Q93+Q92+Q91+#REF!+Q90</f>
        <v>#REF!</v>
      </c>
      <c r="R107" s="171" t="e">
        <f>#REF!+R95+R94+R93+R92+R91+#REF!+R90</f>
        <v>#REF!</v>
      </c>
      <c r="S107" s="171" t="e">
        <f>#REF!+S95+S94+S93+S92+S91+#REF!+S90</f>
        <v>#REF!</v>
      </c>
      <c r="T107" s="171" t="e">
        <f>#REF!+T95+T94+T93+T92+T91+#REF!+T90</f>
        <v>#REF!</v>
      </c>
      <c r="U107" s="171" t="e">
        <f t="shared" si="2"/>
        <v>#REF!</v>
      </c>
      <c r="V107" s="172" t="e">
        <f>U107+P107+K107</f>
        <v>#REF!</v>
      </c>
      <c r="W107" s="171" t="e">
        <f>#REF!+W95+W94+W93+W92+W91+#REF!+W90</f>
        <v>#REF!</v>
      </c>
      <c r="X107" s="171" t="e">
        <f>#REF!+X95+X94+X93+X92+X91+#REF!+X90</f>
        <v>#REF!</v>
      </c>
      <c r="Y107" s="99">
        <f>Y92+Y91+Y90</f>
        <v>3</v>
      </c>
      <c r="Z107" s="99">
        <v>3</v>
      </c>
      <c r="AA107" s="99">
        <f>Z107+Y107</f>
        <v>6</v>
      </c>
      <c r="AB107" s="99">
        <v>4</v>
      </c>
      <c r="AC107" s="99">
        <f>AC103+AC102+AC101+AC100</f>
        <v>4</v>
      </c>
      <c r="AD107" s="99">
        <f>SUM(AD104:AD106)</f>
        <v>3</v>
      </c>
      <c r="AE107" s="99"/>
      <c r="AF107" s="99">
        <f>AE107+AD107+AC107+AB107</f>
        <v>11</v>
      </c>
      <c r="AG107" s="106"/>
      <c r="AH107" s="99"/>
      <c r="AI107" s="99"/>
      <c r="AJ107" s="99"/>
      <c r="AK107" s="99"/>
      <c r="AL107" s="106">
        <f>SUM(Y107:Z107,AB107:AD107)</f>
        <v>17</v>
      </c>
      <c r="AM107" s="99"/>
      <c r="AN107" s="174" t="e">
        <f>#REF!+AN95+AN94+AN93+AN92+AN91+#REF!+AN90</f>
        <v>#REF!</v>
      </c>
      <c r="AO107" s="174" t="e">
        <f>#REF!+AO95+AO94+AO93+AO92+AO91+#REF!+AO90</f>
        <v>#REF!</v>
      </c>
      <c r="AP107" s="174" t="e">
        <f>#REF!+AP95+AP94+AP93+AP92+AP91+#REF!+AP90</f>
        <v>#REF!</v>
      </c>
      <c r="AQ107" s="99"/>
      <c r="AR107" s="171" t="e">
        <f>#REF!+AR95+AR94+AR93+AR92+AR91+#REF!+AR90</f>
        <v>#REF!</v>
      </c>
      <c r="AS107" s="171" t="e">
        <f>#REF!+AS95+AS94+AS93+AS92+AS91+#REF!+AS90</f>
        <v>#REF!</v>
      </c>
      <c r="AT107" s="171" t="e">
        <f>#REF!+AT95+AT94+AT93+AT92+AT91+#REF!+AT90</f>
        <v>#REF!</v>
      </c>
      <c r="AU107" s="171" t="e">
        <f>#REF!+AU95+AU94+AU93+AU92+AU91+#REF!+AU90</f>
        <v>#REF!</v>
      </c>
      <c r="AV107" s="171" t="e">
        <f t="shared" si="7"/>
        <v>#REF!</v>
      </c>
      <c r="AW107" s="171" t="e">
        <f>#REF!+AW95+AW94+AW93+AW92+AW91+#REF!+AW90</f>
        <v>#REF!</v>
      </c>
      <c r="AX107" s="171" t="e">
        <f>#REF!+AX95+AX94+AX93+AX92+AX91+#REF!+AX90</f>
        <v>#REF!</v>
      </c>
      <c r="AY107" s="171" t="e">
        <f>#REF!+AY95+AY94+AY93+AY92+AY91+#REF!+AY90</f>
        <v>#REF!</v>
      </c>
      <c r="AZ107" s="171" t="e">
        <f>#REF!+AZ95+AZ94+AZ93+AZ92+AZ91+#REF!+AZ90</f>
        <v>#REF!</v>
      </c>
      <c r="BA107" s="171" t="e">
        <f t="shared" si="8"/>
        <v>#REF!</v>
      </c>
      <c r="BB107" s="106"/>
      <c r="BC107" s="171" t="e">
        <f>#REF!+BC95+BC94+BC93+BC92+BC91+#REF!+BC90</f>
        <v>#REF!</v>
      </c>
      <c r="BD107" s="171" t="e">
        <f>#REF!+BD95+BD94+BD93+BD92+BD91+#REF!+BD90</f>
        <v>#REF!</v>
      </c>
      <c r="BE107" s="171" t="e">
        <f>#REF!+BE95+BE94+BE93+BE92+BE91+#REF!+BE90</f>
        <v>#REF!</v>
      </c>
      <c r="BF107" s="171" t="e">
        <f>#REF!+BF95+BF94+BF93+BF92+BF91+#REF!+BF90</f>
        <v>#REF!</v>
      </c>
      <c r="BG107" s="171" t="e">
        <f t="shared" si="9"/>
        <v>#REF!</v>
      </c>
      <c r="BH107" s="171" t="e">
        <f>#REF!+BH95+BH94+BH93+BH92+BH91+#REF!+BH90</f>
        <v>#REF!</v>
      </c>
      <c r="BI107" s="171" t="e">
        <f>#REF!+BI95+BI94+BI93+BI92+BI91+#REF!+BI90</f>
        <v>#REF!</v>
      </c>
      <c r="BJ107" s="171" t="e">
        <f>#REF!+BJ95+BJ94+BJ93+BJ92+BJ91+#REF!+BJ90</f>
        <v>#REF!</v>
      </c>
      <c r="BK107" s="171" t="e">
        <f>#REF!+BK95+BK94+BK93+BK92+BK91+#REF!+BK90</f>
        <v>#REF!</v>
      </c>
      <c r="BL107" s="171" t="e">
        <f t="shared" si="10"/>
        <v>#REF!</v>
      </c>
      <c r="BM107" s="171" t="e">
        <f>#REF!+BM95+BM94+BM93+BM92+BM91+#REF!+BM90</f>
        <v>#REF!</v>
      </c>
      <c r="BN107" s="171" t="e">
        <f>#REF!+BN95+BN94+BN93+BN92+BN91+#REF!+BN90</f>
        <v>#REF!</v>
      </c>
      <c r="BO107" s="171" t="e">
        <f>#REF!+BO95+BO94+BO93+BO92+BO91+#REF!+BO90</f>
        <v>#REF!</v>
      </c>
      <c r="BP107" s="171" t="e">
        <f>#REF!+BP95+BP94+BP93+BP92+BP91+#REF!+BP90</f>
        <v>#REF!</v>
      </c>
      <c r="BQ107" s="171" t="e">
        <f t="shared" si="11"/>
        <v>#REF!</v>
      </c>
      <c r="BR107" s="106"/>
      <c r="BS107" s="100">
        <f>AL107</f>
        <v>17</v>
      </c>
    </row>
    <row r="108" spans="1:71" ht="38.25" customHeight="1" thickBot="1" x14ac:dyDescent="0.55000000000000004">
      <c r="A108" s="253"/>
      <c r="B108" s="276" t="s">
        <v>1005</v>
      </c>
      <c r="C108" s="277"/>
      <c r="D108" s="277"/>
      <c r="E108" s="278"/>
      <c r="F108" s="161"/>
      <c r="G108" s="101"/>
      <c r="H108" s="101"/>
      <c r="I108" s="101"/>
      <c r="J108" s="101"/>
      <c r="K108" s="102"/>
      <c r="L108" s="101"/>
      <c r="M108" s="101"/>
      <c r="N108" s="101"/>
      <c r="O108" s="101"/>
      <c r="P108" s="102"/>
      <c r="Q108" s="101"/>
      <c r="R108" s="101"/>
      <c r="S108" s="101"/>
      <c r="T108" s="103"/>
      <c r="U108" s="102"/>
      <c r="V108" s="103"/>
      <c r="W108" s="103"/>
      <c r="X108" s="103"/>
      <c r="Y108" s="103"/>
      <c r="Z108" s="103"/>
      <c r="AA108" s="102"/>
      <c r="AB108" s="103"/>
      <c r="AC108" s="103"/>
      <c r="AD108" s="103"/>
      <c r="AE108" s="103"/>
      <c r="AF108" s="102"/>
      <c r="AG108" s="103"/>
      <c r="AH108" s="103"/>
      <c r="AI108" s="103"/>
      <c r="AJ108" s="103"/>
      <c r="AK108" s="102"/>
      <c r="AL108" s="103"/>
      <c r="AM108" s="103"/>
      <c r="AN108" s="103"/>
      <c r="AO108" s="103"/>
      <c r="AP108" s="103"/>
      <c r="AQ108" s="102"/>
      <c r="AR108" s="103"/>
      <c r="AS108" s="103"/>
      <c r="AT108" s="103"/>
      <c r="AU108" s="103"/>
      <c r="AV108" s="102"/>
      <c r="AW108" s="103"/>
      <c r="AX108" s="103"/>
      <c r="AY108" s="103"/>
      <c r="AZ108" s="103"/>
      <c r="BA108" s="102"/>
      <c r="BB108" s="103"/>
      <c r="BC108" s="103"/>
      <c r="BD108" s="104"/>
      <c r="BE108" s="104"/>
      <c r="BF108" s="104"/>
      <c r="BG108" s="102"/>
      <c r="BH108" s="104"/>
      <c r="BI108" s="104"/>
      <c r="BJ108" s="104"/>
      <c r="BK108" s="104"/>
      <c r="BL108" s="102"/>
      <c r="BM108" s="104"/>
      <c r="BN108" s="104"/>
      <c r="BO108" s="104"/>
      <c r="BP108" s="104"/>
      <c r="BQ108" s="102"/>
      <c r="BR108" s="103"/>
      <c r="BS108" s="105"/>
    </row>
    <row r="109" spans="1:71" ht="39" thickBot="1" x14ac:dyDescent="0.25">
      <c r="A109" s="254">
        <v>79</v>
      </c>
      <c r="B109" s="183">
        <v>431</v>
      </c>
      <c r="C109" s="260">
        <v>472601001</v>
      </c>
      <c r="D109" s="261"/>
      <c r="E109" s="225" t="s">
        <v>1028</v>
      </c>
      <c r="F109" s="88"/>
      <c r="G109" s="94"/>
      <c r="H109" s="94"/>
      <c r="I109" s="94"/>
      <c r="J109" s="94"/>
      <c r="K109" s="95"/>
      <c r="L109" s="94"/>
      <c r="M109" s="94"/>
      <c r="N109" s="94"/>
      <c r="O109" s="94"/>
      <c r="P109" s="95"/>
      <c r="Q109" s="94"/>
      <c r="R109" s="94"/>
      <c r="S109" s="94"/>
      <c r="T109" s="94"/>
      <c r="U109" s="95"/>
      <c r="V109" s="96"/>
      <c r="W109" s="94"/>
      <c r="X109" s="94"/>
      <c r="Y109" s="94"/>
      <c r="Z109" s="94"/>
      <c r="AA109" s="95"/>
      <c r="AB109" s="94"/>
      <c r="AC109" s="94"/>
      <c r="AD109" s="94"/>
      <c r="AE109" s="201">
        <v>1</v>
      </c>
      <c r="AF109" s="95"/>
      <c r="AG109" s="173"/>
      <c r="AH109" s="173"/>
      <c r="AI109" s="173"/>
      <c r="AJ109" s="173"/>
      <c r="AK109" s="95"/>
      <c r="AL109" s="96"/>
      <c r="AM109" s="173"/>
      <c r="AN109" s="173"/>
      <c r="AO109" s="173"/>
      <c r="AP109" s="173"/>
      <c r="AQ109" s="95"/>
      <c r="AR109" s="94"/>
      <c r="AS109" s="94"/>
      <c r="AT109" s="94"/>
      <c r="AU109" s="94"/>
      <c r="AV109" s="95"/>
      <c r="AW109" s="94"/>
      <c r="AX109" s="94"/>
      <c r="AY109" s="94"/>
      <c r="AZ109" s="94"/>
      <c r="BA109" s="95"/>
      <c r="BB109" s="96"/>
      <c r="BC109" s="94"/>
      <c r="BD109" s="94"/>
      <c r="BE109" s="94"/>
      <c r="BF109" s="94"/>
      <c r="BG109" s="95"/>
      <c r="BH109" s="94"/>
      <c r="BI109" s="94"/>
      <c r="BJ109" s="94"/>
      <c r="BK109" s="94"/>
      <c r="BL109" s="95"/>
      <c r="BM109" s="94"/>
      <c r="BN109" s="94"/>
      <c r="BO109" s="94"/>
      <c r="BP109" s="94"/>
      <c r="BQ109" s="95"/>
      <c r="BR109" s="96"/>
      <c r="BS109" s="98"/>
    </row>
    <row r="110" spans="1:71" s="228" customFormat="1" ht="101.25" customHeight="1" thickBot="1" x14ac:dyDescent="0.25">
      <c r="A110" s="254">
        <v>80</v>
      </c>
      <c r="B110" s="183">
        <v>497</v>
      </c>
      <c r="C110" s="260">
        <v>472601001</v>
      </c>
      <c r="D110" s="261"/>
      <c r="E110" s="230" t="s">
        <v>1104</v>
      </c>
      <c r="F110" s="225"/>
      <c r="G110" s="163"/>
      <c r="H110" s="163"/>
      <c r="I110" s="163"/>
      <c r="J110" s="163"/>
      <c r="K110" s="95"/>
      <c r="L110" s="163"/>
      <c r="M110" s="163"/>
      <c r="N110" s="163"/>
      <c r="O110" s="163"/>
      <c r="P110" s="95"/>
      <c r="Q110" s="163"/>
      <c r="R110" s="163"/>
      <c r="S110" s="163"/>
      <c r="T110" s="163"/>
      <c r="U110" s="95"/>
      <c r="V110" s="96"/>
      <c r="W110" s="163"/>
      <c r="X110" s="163"/>
      <c r="Y110" s="163"/>
      <c r="Z110" s="163"/>
      <c r="AA110" s="95"/>
      <c r="AB110" s="163"/>
      <c r="AC110" s="163"/>
      <c r="AD110" s="163"/>
      <c r="AE110" s="201">
        <v>1</v>
      </c>
      <c r="AF110" s="95"/>
      <c r="AG110" s="173"/>
      <c r="AH110" s="173"/>
      <c r="AI110" s="173"/>
      <c r="AJ110" s="173"/>
      <c r="AK110" s="95"/>
      <c r="AL110" s="98"/>
      <c r="AM110" s="173"/>
      <c r="AN110" s="173"/>
      <c r="AO110" s="173"/>
      <c r="AP110" s="173"/>
      <c r="AQ110" s="95"/>
      <c r="AR110" s="163"/>
      <c r="AS110" s="163"/>
      <c r="AT110" s="163"/>
      <c r="AU110" s="163"/>
      <c r="AV110" s="95"/>
      <c r="AW110" s="163"/>
      <c r="AX110" s="163"/>
      <c r="AY110" s="163"/>
      <c r="AZ110" s="163"/>
      <c r="BA110" s="95"/>
      <c r="BB110" s="98"/>
      <c r="BC110" s="163"/>
      <c r="BD110" s="163"/>
      <c r="BE110" s="163"/>
      <c r="BF110" s="163"/>
      <c r="BG110" s="95"/>
      <c r="BH110" s="163"/>
      <c r="BI110" s="163"/>
      <c r="BJ110" s="163"/>
      <c r="BK110" s="163"/>
      <c r="BL110" s="95"/>
      <c r="BM110" s="163"/>
      <c r="BN110" s="163"/>
      <c r="BO110" s="163"/>
      <c r="BP110" s="163"/>
      <c r="BQ110" s="95"/>
      <c r="BR110" s="98"/>
      <c r="BS110" s="98"/>
    </row>
    <row r="111" spans="1:71" ht="108" customHeight="1" thickBot="1" x14ac:dyDescent="0.25">
      <c r="A111" s="254">
        <v>81</v>
      </c>
      <c r="B111" s="183">
        <v>446</v>
      </c>
      <c r="C111" s="260">
        <v>472601001</v>
      </c>
      <c r="D111" s="261"/>
      <c r="E111" s="225" t="s">
        <v>1036</v>
      </c>
      <c r="F111" s="88"/>
      <c r="G111" s="94"/>
      <c r="H111" s="94"/>
      <c r="I111" s="94"/>
      <c r="J111" s="94"/>
      <c r="K111" s="95"/>
      <c r="L111" s="94"/>
      <c r="M111" s="94"/>
      <c r="N111" s="94"/>
      <c r="O111" s="94"/>
      <c r="P111" s="95"/>
      <c r="Q111" s="94"/>
      <c r="R111" s="94"/>
      <c r="S111" s="94"/>
      <c r="T111" s="94"/>
      <c r="U111" s="95"/>
      <c r="V111" s="96"/>
      <c r="W111" s="94"/>
      <c r="X111" s="94"/>
      <c r="Y111" s="94"/>
      <c r="Z111" s="94"/>
      <c r="AA111" s="95"/>
      <c r="AB111" s="94"/>
      <c r="AC111" s="94"/>
      <c r="AD111" s="94"/>
      <c r="AE111" s="201">
        <v>1</v>
      </c>
      <c r="AF111" s="95"/>
      <c r="AG111" s="173"/>
      <c r="AH111" s="173"/>
      <c r="AI111" s="173"/>
      <c r="AJ111" s="173"/>
      <c r="AK111" s="95"/>
      <c r="AL111" s="96"/>
      <c r="AM111" s="173"/>
      <c r="AN111" s="173"/>
      <c r="AO111" s="173"/>
      <c r="AP111" s="173"/>
      <c r="AQ111" s="95"/>
      <c r="AR111" s="94"/>
      <c r="AS111" s="94"/>
      <c r="AT111" s="94"/>
      <c r="AU111" s="94"/>
      <c r="AV111" s="95"/>
      <c r="AW111" s="94"/>
      <c r="AX111" s="94"/>
      <c r="AY111" s="94"/>
      <c r="AZ111" s="94"/>
      <c r="BA111" s="95"/>
      <c r="BB111" s="96"/>
      <c r="BC111" s="94"/>
      <c r="BD111" s="94"/>
      <c r="BE111" s="94"/>
      <c r="BF111" s="94"/>
      <c r="BG111" s="95"/>
      <c r="BH111" s="94"/>
      <c r="BI111" s="94"/>
      <c r="BJ111" s="94"/>
      <c r="BK111" s="94"/>
      <c r="BL111" s="95"/>
      <c r="BM111" s="94"/>
      <c r="BN111" s="94"/>
      <c r="BO111" s="94"/>
      <c r="BP111" s="94"/>
      <c r="BQ111" s="95"/>
      <c r="BR111" s="96"/>
      <c r="BS111" s="98"/>
    </row>
    <row r="112" spans="1:71" ht="39" thickBot="1" x14ac:dyDescent="0.25">
      <c r="A112" s="254">
        <v>82</v>
      </c>
      <c r="B112" s="183">
        <v>439</v>
      </c>
      <c r="C112" s="260">
        <v>472601001</v>
      </c>
      <c r="D112" s="261"/>
      <c r="E112" s="225" t="s">
        <v>1032</v>
      </c>
      <c r="F112" s="88"/>
      <c r="G112" s="94"/>
      <c r="H112" s="94"/>
      <c r="I112" s="94"/>
      <c r="J112" s="94"/>
      <c r="K112" s="95"/>
      <c r="L112" s="94"/>
      <c r="M112" s="94"/>
      <c r="N112" s="94"/>
      <c r="O112" s="94"/>
      <c r="P112" s="95"/>
      <c r="Q112" s="94"/>
      <c r="R112" s="94"/>
      <c r="S112" s="94"/>
      <c r="T112" s="94"/>
      <c r="U112" s="95"/>
      <c r="V112" s="96"/>
      <c r="W112" s="94"/>
      <c r="X112" s="94"/>
      <c r="Y112" s="94"/>
      <c r="Z112" s="94"/>
      <c r="AA112" s="95"/>
      <c r="AB112" s="94"/>
      <c r="AC112" s="94"/>
      <c r="AD112" s="94"/>
      <c r="AE112" s="173"/>
      <c r="AF112" s="95"/>
      <c r="AG112" s="201">
        <v>1</v>
      </c>
      <c r="AH112" s="173"/>
      <c r="AI112" s="163"/>
      <c r="AJ112" s="173"/>
      <c r="AK112" s="95"/>
      <c r="AL112" s="96"/>
      <c r="AM112" s="173"/>
      <c r="AN112" s="173"/>
      <c r="AO112" s="163"/>
      <c r="AP112" s="173"/>
      <c r="AQ112" s="95"/>
      <c r="AR112" s="94"/>
      <c r="AS112" s="94"/>
      <c r="AT112" s="94"/>
      <c r="AU112" s="94"/>
      <c r="AV112" s="95"/>
      <c r="AW112" s="94"/>
      <c r="AX112" s="94"/>
      <c r="AY112" s="94"/>
      <c r="AZ112" s="94"/>
      <c r="BA112" s="95"/>
      <c r="BB112" s="96"/>
      <c r="BC112" s="94"/>
      <c r="BD112" s="94"/>
      <c r="BE112" s="94"/>
      <c r="BF112" s="94"/>
      <c r="BG112" s="95"/>
      <c r="BH112" s="94"/>
      <c r="BI112" s="94"/>
      <c r="BJ112" s="94"/>
      <c r="BK112" s="94"/>
      <c r="BL112" s="95"/>
      <c r="BM112" s="94"/>
      <c r="BN112" s="94"/>
      <c r="BO112" s="94"/>
      <c r="BP112" s="94"/>
      <c r="BQ112" s="95"/>
      <c r="BR112" s="96"/>
      <c r="BS112" s="98"/>
    </row>
    <row r="113" spans="1:71" ht="39" thickBot="1" x14ac:dyDescent="0.25">
      <c r="A113" s="254">
        <v>83</v>
      </c>
      <c r="B113" s="183">
        <v>491</v>
      </c>
      <c r="C113" s="260">
        <v>472601001</v>
      </c>
      <c r="D113" s="261"/>
      <c r="E113" s="239" t="s">
        <v>1121</v>
      </c>
      <c r="F113" s="88"/>
      <c r="G113" s="94"/>
      <c r="H113" s="94"/>
      <c r="I113" s="94"/>
      <c r="J113" s="94"/>
      <c r="K113" s="95"/>
      <c r="L113" s="94"/>
      <c r="M113" s="94"/>
      <c r="N113" s="94"/>
      <c r="O113" s="94"/>
      <c r="P113" s="95"/>
      <c r="Q113" s="94"/>
      <c r="R113" s="94"/>
      <c r="S113" s="94"/>
      <c r="T113" s="94"/>
      <c r="U113" s="95"/>
      <c r="V113" s="96"/>
      <c r="W113" s="94"/>
      <c r="X113" s="94"/>
      <c r="Y113" s="94"/>
      <c r="Z113" s="94"/>
      <c r="AA113" s="95"/>
      <c r="AB113" s="94"/>
      <c r="AC113" s="94"/>
      <c r="AD113" s="94"/>
      <c r="AE113" s="173"/>
      <c r="AF113" s="95"/>
      <c r="AG113" s="201"/>
      <c r="AH113" s="173"/>
      <c r="AI113" s="163"/>
      <c r="AJ113" s="173"/>
      <c r="AK113" s="95"/>
      <c r="AL113" s="96"/>
      <c r="AM113" s="173"/>
      <c r="AN113" s="173"/>
      <c r="AO113" s="163"/>
      <c r="AP113" s="173"/>
      <c r="AQ113" s="95"/>
      <c r="AR113" s="94"/>
      <c r="AS113" s="94"/>
      <c r="AT113" s="94"/>
      <c r="AU113" s="94"/>
      <c r="AV113" s="95"/>
      <c r="AW113" s="94"/>
      <c r="AX113" s="94"/>
      <c r="AY113" s="94"/>
      <c r="AZ113" s="94"/>
      <c r="BA113" s="95"/>
      <c r="BB113" s="96"/>
      <c r="BC113" s="94"/>
      <c r="BD113" s="94"/>
      <c r="BE113" s="94"/>
      <c r="BF113" s="94"/>
      <c r="BG113" s="95"/>
      <c r="BH113" s="94"/>
      <c r="BI113" s="94"/>
      <c r="BJ113" s="94"/>
      <c r="BK113" s="94"/>
      <c r="BL113" s="95"/>
      <c r="BM113" s="94"/>
      <c r="BN113" s="94"/>
      <c r="BO113" s="94"/>
      <c r="BP113" s="94"/>
      <c r="BQ113" s="95"/>
      <c r="BR113" s="96"/>
      <c r="BS113" s="98"/>
    </row>
    <row r="114" spans="1:71" ht="39" thickBot="1" x14ac:dyDescent="0.25">
      <c r="A114" s="254">
        <v>84</v>
      </c>
      <c r="B114" s="183">
        <v>461</v>
      </c>
      <c r="C114" s="260">
        <v>472601001</v>
      </c>
      <c r="D114" s="261"/>
      <c r="E114" s="225" t="s">
        <v>1087</v>
      </c>
      <c r="F114" s="88"/>
      <c r="G114" s="94"/>
      <c r="H114" s="94"/>
      <c r="I114" s="94"/>
      <c r="J114" s="94"/>
      <c r="K114" s="95"/>
      <c r="L114" s="94"/>
      <c r="M114" s="94"/>
      <c r="N114" s="94"/>
      <c r="O114" s="94"/>
      <c r="P114" s="95"/>
      <c r="Q114" s="94"/>
      <c r="R114" s="94"/>
      <c r="S114" s="94"/>
      <c r="T114" s="94"/>
      <c r="U114" s="95"/>
      <c r="V114" s="96"/>
      <c r="W114" s="94"/>
      <c r="X114" s="94"/>
      <c r="Y114" s="94"/>
      <c r="Z114" s="94"/>
      <c r="AA114" s="95"/>
      <c r="AB114" s="94"/>
      <c r="AC114" s="94"/>
      <c r="AD114" s="94"/>
      <c r="AE114" s="173"/>
      <c r="AF114" s="95"/>
      <c r="AG114" s="201">
        <v>1</v>
      </c>
      <c r="AH114" s="173"/>
      <c r="AI114" s="163"/>
      <c r="AJ114" s="173"/>
      <c r="AK114" s="95"/>
      <c r="AL114" s="96"/>
      <c r="AM114" s="173"/>
      <c r="AN114" s="173"/>
      <c r="AO114" s="163"/>
      <c r="AP114" s="173"/>
      <c r="AQ114" s="95"/>
      <c r="AR114" s="94"/>
      <c r="AS114" s="94"/>
      <c r="AT114" s="94"/>
      <c r="AU114" s="94"/>
      <c r="AV114" s="95"/>
      <c r="AW114" s="94"/>
      <c r="AX114" s="94"/>
      <c r="AY114" s="94"/>
      <c r="AZ114" s="94"/>
      <c r="BA114" s="95"/>
      <c r="BB114" s="96"/>
      <c r="BC114" s="94"/>
      <c r="BD114" s="94"/>
      <c r="BE114" s="94"/>
      <c r="BF114" s="94"/>
      <c r="BG114" s="95"/>
      <c r="BH114" s="94"/>
      <c r="BI114" s="94"/>
      <c r="BJ114" s="94"/>
      <c r="BK114" s="94"/>
      <c r="BL114" s="95"/>
      <c r="BM114" s="94"/>
      <c r="BN114" s="94"/>
      <c r="BO114" s="94"/>
      <c r="BP114" s="94"/>
      <c r="BQ114" s="95"/>
      <c r="BR114" s="96"/>
      <c r="BS114" s="98"/>
    </row>
    <row r="115" spans="1:71" ht="39" thickBot="1" x14ac:dyDescent="0.25">
      <c r="A115" s="254">
        <v>85</v>
      </c>
      <c r="B115" s="183">
        <v>454</v>
      </c>
      <c r="C115" s="260">
        <v>472601001</v>
      </c>
      <c r="D115" s="261"/>
      <c r="E115" s="225" t="s">
        <v>1041</v>
      </c>
      <c r="F115" s="88"/>
      <c r="G115" s="94"/>
      <c r="H115" s="94"/>
      <c r="I115" s="94"/>
      <c r="J115" s="94"/>
      <c r="K115" s="95"/>
      <c r="L115" s="94"/>
      <c r="M115" s="94"/>
      <c r="N115" s="94"/>
      <c r="O115" s="94"/>
      <c r="P115" s="95"/>
      <c r="Q115" s="94"/>
      <c r="R115" s="94"/>
      <c r="S115" s="94"/>
      <c r="T115" s="94"/>
      <c r="U115" s="95"/>
      <c r="V115" s="96"/>
      <c r="W115" s="94"/>
      <c r="X115" s="94"/>
      <c r="Y115" s="94"/>
      <c r="Z115" s="94"/>
      <c r="AA115" s="95"/>
      <c r="AB115" s="94"/>
      <c r="AC115" s="94"/>
      <c r="AD115" s="94"/>
      <c r="AE115" s="173"/>
      <c r="AF115" s="95"/>
      <c r="AG115" s="201">
        <v>1</v>
      </c>
      <c r="AH115" s="173"/>
      <c r="AI115" s="163"/>
      <c r="AJ115" s="173"/>
      <c r="AK115" s="95"/>
      <c r="AL115" s="96"/>
      <c r="AM115" s="173"/>
      <c r="AN115" s="173"/>
      <c r="AO115" s="163"/>
      <c r="AP115" s="173"/>
      <c r="AQ115" s="95"/>
      <c r="AR115" s="94"/>
      <c r="AS115" s="94"/>
      <c r="AT115" s="94"/>
      <c r="AU115" s="94"/>
      <c r="AV115" s="95"/>
      <c r="AW115" s="94"/>
      <c r="AX115" s="94"/>
      <c r="AY115" s="94"/>
      <c r="AZ115" s="94"/>
      <c r="BA115" s="95"/>
      <c r="BB115" s="96"/>
      <c r="BC115" s="94"/>
      <c r="BD115" s="94"/>
      <c r="BE115" s="94"/>
      <c r="BF115" s="94"/>
      <c r="BG115" s="95"/>
      <c r="BH115" s="94"/>
      <c r="BI115" s="94"/>
      <c r="BJ115" s="94"/>
      <c r="BK115" s="94"/>
      <c r="BL115" s="95"/>
      <c r="BM115" s="94"/>
      <c r="BN115" s="94"/>
      <c r="BO115" s="94"/>
      <c r="BP115" s="94"/>
      <c r="BQ115" s="95"/>
      <c r="BR115" s="96"/>
      <c r="BS115" s="98"/>
    </row>
    <row r="116" spans="1:71" ht="39" thickBot="1" x14ac:dyDescent="0.25">
      <c r="A116" s="254">
        <v>86</v>
      </c>
      <c r="B116" s="183">
        <v>470</v>
      </c>
      <c r="C116" s="260">
        <v>472601001</v>
      </c>
      <c r="D116" s="261"/>
      <c r="E116" s="225" t="s">
        <v>1091</v>
      </c>
      <c r="F116" s="88"/>
      <c r="G116" s="94"/>
      <c r="H116" s="94"/>
      <c r="I116" s="94"/>
      <c r="J116" s="94"/>
      <c r="K116" s="95"/>
      <c r="L116" s="94"/>
      <c r="M116" s="94"/>
      <c r="N116" s="94"/>
      <c r="O116" s="94"/>
      <c r="P116" s="95"/>
      <c r="Q116" s="94"/>
      <c r="R116" s="94"/>
      <c r="S116" s="94"/>
      <c r="T116" s="94"/>
      <c r="U116" s="95"/>
      <c r="V116" s="96"/>
      <c r="W116" s="94"/>
      <c r="X116" s="94"/>
      <c r="Y116" s="94"/>
      <c r="Z116" s="94"/>
      <c r="AA116" s="95"/>
      <c r="AB116" s="94"/>
      <c r="AC116" s="94"/>
      <c r="AD116" s="94"/>
      <c r="AE116" s="173"/>
      <c r="AF116" s="95"/>
      <c r="AG116" s="201">
        <v>1</v>
      </c>
      <c r="AH116" s="173"/>
      <c r="AI116" s="163"/>
      <c r="AJ116" s="173"/>
      <c r="AK116" s="95"/>
      <c r="AL116" s="96"/>
      <c r="AM116" s="173"/>
      <c r="AN116" s="173"/>
      <c r="AO116" s="163"/>
      <c r="AP116" s="173"/>
      <c r="AQ116" s="95"/>
      <c r="AR116" s="94"/>
      <c r="AS116" s="94"/>
      <c r="AT116" s="94"/>
      <c r="AU116" s="94"/>
      <c r="AV116" s="95"/>
      <c r="AW116" s="94"/>
      <c r="AX116" s="94"/>
      <c r="AY116" s="94"/>
      <c r="AZ116" s="94"/>
      <c r="BA116" s="95"/>
      <c r="BB116" s="96"/>
      <c r="BC116" s="94"/>
      <c r="BD116" s="94"/>
      <c r="BE116" s="94"/>
      <c r="BF116" s="94"/>
      <c r="BG116" s="95"/>
      <c r="BH116" s="94"/>
      <c r="BI116" s="94"/>
      <c r="BJ116" s="94"/>
      <c r="BK116" s="94"/>
      <c r="BL116" s="95"/>
      <c r="BM116" s="94"/>
      <c r="BN116" s="94"/>
      <c r="BO116" s="94"/>
      <c r="BP116" s="94"/>
      <c r="BQ116" s="95"/>
      <c r="BR116" s="96"/>
      <c r="BS116" s="98"/>
    </row>
    <row r="117" spans="1:71" ht="39" thickBot="1" x14ac:dyDescent="0.25">
      <c r="A117" s="254">
        <v>87</v>
      </c>
      <c r="B117" s="183">
        <v>452</v>
      </c>
      <c r="C117" s="260">
        <v>472601001</v>
      </c>
      <c r="D117" s="261"/>
      <c r="E117" s="225" t="s">
        <v>1039</v>
      </c>
      <c r="F117" s="88"/>
      <c r="G117" s="94"/>
      <c r="H117" s="94"/>
      <c r="I117" s="94"/>
      <c r="J117" s="94"/>
      <c r="K117" s="95"/>
      <c r="L117" s="94"/>
      <c r="M117" s="94"/>
      <c r="N117" s="94"/>
      <c r="O117" s="94"/>
      <c r="P117" s="95"/>
      <c r="Q117" s="94"/>
      <c r="R117" s="94"/>
      <c r="S117" s="94"/>
      <c r="T117" s="94"/>
      <c r="U117" s="95"/>
      <c r="V117" s="96"/>
      <c r="W117" s="94"/>
      <c r="X117" s="94"/>
      <c r="Y117" s="94"/>
      <c r="Z117" s="94"/>
      <c r="AA117" s="95"/>
      <c r="AB117" s="94"/>
      <c r="AC117" s="94"/>
      <c r="AD117" s="94"/>
      <c r="AE117" s="173"/>
      <c r="AF117" s="95"/>
      <c r="AG117" s="201">
        <v>1</v>
      </c>
      <c r="AH117" s="173"/>
      <c r="AI117" s="163"/>
      <c r="AJ117" s="173"/>
      <c r="AK117" s="95"/>
      <c r="AL117" s="96"/>
      <c r="AM117" s="173"/>
      <c r="AN117" s="173"/>
      <c r="AO117" s="163"/>
      <c r="AP117" s="173"/>
      <c r="AQ117" s="95"/>
      <c r="AR117" s="94"/>
      <c r="AS117" s="94"/>
      <c r="AT117" s="94"/>
      <c r="AU117" s="94"/>
      <c r="AV117" s="95"/>
      <c r="AW117" s="94"/>
      <c r="AX117" s="94"/>
      <c r="AY117" s="94"/>
      <c r="AZ117" s="94"/>
      <c r="BA117" s="95"/>
      <c r="BB117" s="96"/>
      <c r="BC117" s="94"/>
      <c r="BD117" s="94"/>
      <c r="BE117" s="94"/>
      <c r="BF117" s="94"/>
      <c r="BG117" s="95"/>
      <c r="BH117" s="94"/>
      <c r="BI117" s="94"/>
      <c r="BJ117" s="94"/>
      <c r="BK117" s="94"/>
      <c r="BL117" s="95"/>
      <c r="BM117" s="94"/>
      <c r="BN117" s="94"/>
      <c r="BO117" s="94"/>
      <c r="BP117" s="94"/>
      <c r="BQ117" s="95"/>
      <c r="BR117" s="96"/>
      <c r="BS117" s="98"/>
    </row>
    <row r="118" spans="1:71" ht="39" customHeight="1" thickBot="1" x14ac:dyDescent="0.25">
      <c r="A118" s="254">
        <v>88</v>
      </c>
      <c r="B118" s="183">
        <v>417</v>
      </c>
      <c r="C118" s="260">
        <v>472601001</v>
      </c>
      <c r="D118" s="261"/>
      <c r="E118" s="225" t="s">
        <v>1050</v>
      </c>
      <c r="F118" s="88"/>
      <c r="G118" s="94"/>
      <c r="H118" s="94"/>
      <c r="I118" s="94"/>
      <c r="J118" s="94"/>
      <c r="K118" s="95"/>
      <c r="L118" s="94"/>
      <c r="M118" s="94"/>
      <c r="N118" s="94"/>
      <c r="O118" s="94"/>
      <c r="P118" s="95"/>
      <c r="Q118" s="94"/>
      <c r="R118" s="94"/>
      <c r="S118" s="94"/>
      <c r="T118" s="94"/>
      <c r="U118" s="95"/>
      <c r="V118" s="96"/>
      <c r="W118" s="94"/>
      <c r="X118" s="94"/>
      <c r="Y118" s="94"/>
      <c r="Z118" s="94"/>
      <c r="AA118" s="95"/>
      <c r="AB118" s="94"/>
      <c r="AC118" s="94"/>
      <c r="AD118" s="94"/>
      <c r="AE118" s="173"/>
      <c r="AF118" s="95"/>
      <c r="AG118" s="173"/>
      <c r="AH118" s="201">
        <v>1</v>
      </c>
      <c r="AI118" s="163"/>
      <c r="AJ118" s="173"/>
      <c r="AK118" s="95"/>
      <c r="AL118" s="96"/>
      <c r="AM118" s="173"/>
      <c r="AN118" s="173"/>
      <c r="AO118" s="163"/>
      <c r="AP118" s="173"/>
      <c r="AQ118" s="95"/>
      <c r="AR118" s="94"/>
      <c r="AS118" s="94"/>
      <c r="AT118" s="94"/>
      <c r="AU118" s="94"/>
      <c r="AV118" s="95"/>
      <c r="AW118" s="94"/>
      <c r="AX118" s="94"/>
      <c r="AY118" s="94"/>
      <c r="AZ118" s="94"/>
      <c r="BA118" s="95"/>
      <c r="BB118" s="96"/>
      <c r="BC118" s="94"/>
      <c r="BD118" s="94"/>
      <c r="BE118" s="94"/>
      <c r="BF118" s="94"/>
      <c r="BG118" s="95"/>
      <c r="BH118" s="94"/>
      <c r="BI118" s="94"/>
      <c r="BJ118" s="94"/>
      <c r="BK118" s="94"/>
      <c r="BL118" s="95"/>
      <c r="BM118" s="94"/>
      <c r="BN118" s="94"/>
      <c r="BO118" s="94"/>
      <c r="BP118" s="94"/>
      <c r="BQ118" s="95"/>
      <c r="BR118" s="96"/>
      <c r="BS118" s="98"/>
    </row>
    <row r="119" spans="1:71" ht="39" thickBot="1" x14ac:dyDescent="0.25">
      <c r="A119" s="254">
        <v>89</v>
      </c>
      <c r="B119" s="183">
        <v>453</v>
      </c>
      <c r="C119" s="260">
        <v>472601001</v>
      </c>
      <c r="D119" s="261"/>
      <c r="E119" s="225" t="s">
        <v>1040</v>
      </c>
      <c r="F119" s="88"/>
      <c r="G119" s="94"/>
      <c r="H119" s="94"/>
      <c r="I119" s="94"/>
      <c r="J119" s="94"/>
      <c r="K119" s="95"/>
      <c r="L119" s="94"/>
      <c r="M119" s="94"/>
      <c r="N119" s="94"/>
      <c r="O119" s="94"/>
      <c r="P119" s="95"/>
      <c r="Q119" s="94"/>
      <c r="R119" s="94"/>
      <c r="S119" s="94"/>
      <c r="T119" s="94"/>
      <c r="U119" s="95"/>
      <c r="V119" s="96"/>
      <c r="W119" s="94"/>
      <c r="X119" s="94"/>
      <c r="Y119" s="94"/>
      <c r="Z119" s="94"/>
      <c r="AA119" s="95"/>
      <c r="AB119" s="94"/>
      <c r="AC119" s="94"/>
      <c r="AD119" s="94"/>
      <c r="AE119" s="173"/>
      <c r="AF119" s="95"/>
      <c r="AG119" s="173"/>
      <c r="AH119" s="201">
        <v>1</v>
      </c>
      <c r="AI119" s="163"/>
      <c r="AJ119" s="173"/>
      <c r="AK119" s="95"/>
      <c r="AL119" s="96"/>
      <c r="AM119" s="173"/>
      <c r="AN119" s="173"/>
      <c r="AO119" s="163"/>
      <c r="AP119" s="173"/>
      <c r="AQ119" s="95"/>
      <c r="AR119" s="94"/>
      <c r="AS119" s="94"/>
      <c r="AT119" s="94"/>
      <c r="AU119" s="94"/>
      <c r="AV119" s="95"/>
      <c r="AW119" s="94"/>
      <c r="AX119" s="94"/>
      <c r="AY119" s="94"/>
      <c r="AZ119" s="94"/>
      <c r="BA119" s="95"/>
      <c r="BB119" s="96"/>
      <c r="BC119" s="94"/>
      <c r="BD119" s="94"/>
      <c r="BE119" s="94"/>
      <c r="BF119" s="94"/>
      <c r="BG119" s="95"/>
      <c r="BH119" s="94"/>
      <c r="BI119" s="94"/>
      <c r="BJ119" s="94"/>
      <c r="BK119" s="94"/>
      <c r="BL119" s="95"/>
      <c r="BM119" s="94"/>
      <c r="BN119" s="94"/>
      <c r="BO119" s="94"/>
      <c r="BP119" s="94"/>
      <c r="BQ119" s="95"/>
      <c r="BR119" s="96"/>
      <c r="BS119" s="98"/>
    </row>
    <row r="120" spans="1:71" ht="39" thickBot="1" x14ac:dyDescent="0.25">
      <c r="A120" s="254">
        <v>90</v>
      </c>
      <c r="B120" s="183">
        <v>407</v>
      </c>
      <c r="C120" s="260">
        <v>472601001</v>
      </c>
      <c r="D120" s="261"/>
      <c r="E120" s="225" t="s">
        <v>1051</v>
      </c>
      <c r="F120" s="88"/>
      <c r="G120" s="94"/>
      <c r="H120" s="94"/>
      <c r="I120" s="94"/>
      <c r="J120" s="94"/>
      <c r="K120" s="95"/>
      <c r="L120" s="94"/>
      <c r="M120" s="94"/>
      <c r="N120" s="94"/>
      <c r="O120" s="94"/>
      <c r="P120" s="95"/>
      <c r="Q120" s="94"/>
      <c r="R120" s="94"/>
      <c r="S120" s="94"/>
      <c r="T120" s="94"/>
      <c r="U120" s="95"/>
      <c r="V120" s="96"/>
      <c r="W120" s="94"/>
      <c r="X120" s="94"/>
      <c r="Y120" s="94"/>
      <c r="Z120" s="94"/>
      <c r="AA120" s="95"/>
      <c r="AB120" s="94"/>
      <c r="AC120" s="94"/>
      <c r="AD120" s="94"/>
      <c r="AE120" s="173"/>
      <c r="AF120" s="95"/>
      <c r="AG120" s="173"/>
      <c r="AH120" s="201">
        <v>1</v>
      </c>
      <c r="AI120" s="163"/>
      <c r="AJ120" s="173"/>
      <c r="AK120" s="95"/>
      <c r="AL120" s="96"/>
      <c r="AM120" s="173"/>
      <c r="AN120" s="173"/>
      <c r="AO120" s="163"/>
      <c r="AP120" s="173"/>
      <c r="AQ120" s="95"/>
      <c r="AR120" s="94"/>
      <c r="AS120" s="94"/>
      <c r="AT120" s="94"/>
      <c r="AU120" s="94"/>
      <c r="AV120" s="95"/>
      <c r="AW120" s="94"/>
      <c r="AX120" s="94"/>
      <c r="AY120" s="94"/>
      <c r="AZ120" s="94"/>
      <c r="BA120" s="95"/>
      <c r="BB120" s="96"/>
      <c r="BC120" s="94"/>
      <c r="BD120" s="94"/>
      <c r="BE120" s="94"/>
      <c r="BF120" s="94"/>
      <c r="BG120" s="95"/>
      <c r="BH120" s="94"/>
      <c r="BI120" s="94"/>
      <c r="BJ120" s="94"/>
      <c r="BK120" s="94"/>
      <c r="BL120" s="95"/>
      <c r="BM120" s="94"/>
      <c r="BN120" s="94"/>
      <c r="BO120" s="94"/>
      <c r="BP120" s="94"/>
      <c r="BQ120" s="95"/>
      <c r="BR120" s="96"/>
      <c r="BS120" s="98"/>
    </row>
    <row r="121" spans="1:71" ht="39" thickBot="1" x14ac:dyDescent="0.25">
      <c r="A121" s="254">
        <v>91</v>
      </c>
      <c r="B121" s="183">
        <v>337</v>
      </c>
      <c r="C121" s="348">
        <v>472701001</v>
      </c>
      <c r="D121" s="349"/>
      <c r="E121" s="225" t="s">
        <v>1052</v>
      </c>
      <c r="F121" s="88"/>
      <c r="G121" s="94"/>
      <c r="H121" s="94"/>
      <c r="I121" s="94"/>
      <c r="J121" s="94"/>
      <c r="K121" s="95"/>
      <c r="L121" s="94"/>
      <c r="M121" s="94"/>
      <c r="N121" s="94"/>
      <c r="O121" s="94"/>
      <c r="P121" s="95"/>
      <c r="Q121" s="94"/>
      <c r="R121" s="94"/>
      <c r="S121" s="94"/>
      <c r="T121" s="94"/>
      <c r="U121" s="95"/>
      <c r="V121" s="96"/>
      <c r="W121" s="94"/>
      <c r="X121" s="94"/>
      <c r="Y121" s="94"/>
      <c r="Z121" s="94"/>
      <c r="AA121" s="95"/>
      <c r="AB121" s="94"/>
      <c r="AC121" s="94"/>
      <c r="AD121" s="94"/>
      <c r="AE121" s="173"/>
      <c r="AF121" s="95"/>
      <c r="AG121" s="173"/>
      <c r="AH121" s="201">
        <v>1</v>
      </c>
      <c r="AI121" s="163"/>
      <c r="AJ121" s="173"/>
      <c r="AK121" s="95"/>
      <c r="AL121" s="96"/>
      <c r="AM121" s="173"/>
      <c r="AN121" s="173"/>
      <c r="AO121" s="163"/>
      <c r="AP121" s="173"/>
      <c r="AQ121" s="95"/>
      <c r="AR121" s="94"/>
      <c r="AS121" s="94"/>
      <c r="AT121" s="94"/>
      <c r="AU121" s="94"/>
      <c r="AV121" s="95"/>
      <c r="AW121" s="94"/>
      <c r="AX121" s="94"/>
      <c r="AY121" s="94"/>
      <c r="AZ121" s="94"/>
      <c r="BA121" s="95"/>
      <c r="BB121" s="96"/>
      <c r="BC121" s="94"/>
      <c r="BD121" s="94"/>
      <c r="BE121" s="94"/>
      <c r="BF121" s="94"/>
      <c r="BG121" s="95"/>
      <c r="BH121" s="94"/>
      <c r="BI121" s="94"/>
      <c r="BJ121" s="94"/>
      <c r="BK121" s="94"/>
      <c r="BL121" s="95"/>
      <c r="BM121" s="94"/>
      <c r="BN121" s="94"/>
      <c r="BO121" s="94"/>
      <c r="BP121" s="94"/>
      <c r="BQ121" s="95"/>
      <c r="BR121" s="96"/>
      <c r="BS121" s="98"/>
    </row>
    <row r="122" spans="1:71" ht="37.5" customHeight="1" x14ac:dyDescent="0.5">
      <c r="A122" s="328"/>
      <c r="B122" s="271" t="s">
        <v>1102</v>
      </c>
      <c r="C122" s="272"/>
      <c r="D122" s="272"/>
      <c r="E122" s="273"/>
      <c r="F122" s="153"/>
      <c r="G122" s="171" t="e">
        <f>#REF!+#REF!+#REF!</f>
        <v>#REF!</v>
      </c>
      <c r="H122" s="171" t="e">
        <f>#REF!+#REF!+#REF!</f>
        <v>#REF!</v>
      </c>
      <c r="I122" s="171" t="e">
        <f>#REF!+#REF!+#REF!</f>
        <v>#REF!</v>
      </c>
      <c r="J122" s="171" t="e">
        <f>#REF!+#REF!+#REF!</f>
        <v>#REF!</v>
      </c>
      <c r="K122" s="171" t="e">
        <f>J122+I122+H122+G122</f>
        <v>#REF!</v>
      </c>
      <c r="L122" s="171" t="e">
        <f>#REF!+#REF!+#REF!</f>
        <v>#REF!</v>
      </c>
      <c r="M122" s="171" t="e">
        <f>#REF!+#REF!+#REF!</f>
        <v>#REF!</v>
      </c>
      <c r="N122" s="171" t="e">
        <f>#REF!+#REF!+#REF!</f>
        <v>#REF!</v>
      </c>
      <c r="O122" s="171" t="e">
        <f>#REF!+#REF!+#REF!</f>
        <v>#REF!</v>
      </c>
      <c r="P122" s="171" t="e">
        <f>O122+N122+M122+L122</f>
        <v>#REF!</v>
      </c>
      <c r="Q122" s="171" t="e">
        <f>#REF!+#REF!+#REF!</f>
        <v>#REF!</v>
      </c>
      <c r="R122" s="171" t="e">
        <f>#REF!+#REF!+#REF!</f>
        <v>#REF!</v>
      </c>
      <c r="S122" s="171" t="e">
        <f>#REF!+#REF!+#REF!</f>
        <v>#REF!</v>
      </c>
      <c r="T122" s="171" t="e">
        <f>#REF!+#REF!+#REF!</f>
        <v>#REF!</v>
      </c>
      <c r="U122" s="171" t="e">
        <f>T122+S122+R122+Q122</f>
        <v>#REF!</v>
      </c>
      <c r="V122" s="172" t="e">
        <f>U122+P122+K122</f>
        <v>#REF!</v>
      </c>
      <c r="W122" s="171" t="e">
        <f>#REF!+#REF!</f>
        <v>#REF!</v>
      </c>
      <c r="X122" s="171" t="e">
        <f>#REF!+#REF!</f>
        <v>#REF!</v>
      </c>
      <c r="Y122" s="171" t="e">
        <f>#REF!+#REF!</f>
        <v>#REF!</v>
      </c>
      <c r="Z122" s="171" t="e">
        <f>#REF!+#REF!</f>
        <v>#REF!</v>
      </c>
      <c r="AA122" s="171" t="e">
        <f>Z122+Y122+X122+W122</f>
        <v>#REF!</v>
      </c>
      <c r="AB122" s="171" t="e">
        <f>#REF!+#REF!</f>
        <v>#REF!</v>
      </c>
      <c r="AC122" s="171" t="e">
        <f>#REF!+#REF!</f>
        <v>#REF!</v>
      </c>
      <c r="AD122" s="171" t="e">
        <f>#REF!+#REF!</f>
        <v>#REF!</v>
      </c>
      <c r="AE122" s="99">
        <f>AE111+AE110+AE109</f>
        <v>3</v>
      </c>
      <c r="AF122" s="99">
        <f>AE122</f>
        <v>3</v>
      </c>
      <c r="AG122" s="99">
        <v>6</v>
      </c>
      <c r="AH122" s="99">
        <f>AH121+AH120+AH119+AH118</f>
        <v>4</v>
      </c>
      <c r="AI122" s="99"/>
      <c r="AJ122" s="99"/>
      <c r="AK122" s="99">
        <f>AH122+AG122</f>
        <v>10</v>
      </c>
      <c r="AL122" s="106">
        <v>13</v>
      </c>
      <c r="AM122" s="99"/>
      <c r="AN122" s="99"/>
      <c r="AO122" s="99"/>
      <c r="AP122" s="99"/>
      <c r="AQ122" s="99"/>
      <c r="AR122" s="171" t="e">
        <f>#REF!+#REF!+#REF!</f>
        <v>#REF!</v>
      </c>
      <c r="AS122" s="171" t="e">
        <f>#REF!+#REF!+#REF!</f>
        <v>#REF!</v>
      </c>
      <c r="AT122" s="171" t="e">
        <f>#REF!+#REF!+#REF!</f>
        <v>#REF!</v>
      </c>
      <c r="AU122" s="171" t="e">
        <f>#REF!+#REF!+#REF!</f>
        <v>#REF!</v>
      </c>
      <c r="AV122" s="171" t="e">
        <f>AU122+AT122+AS122+AR122</f>
        <v>#REF!</v>
      </c>
      <c r="AW122" s="171" t="e">
        <f>#REF!+#REF!+#REF!</f>
        <v>#REF!</v>
      </c>
      <c r="AX122" s="171" t="e">
        <f>#REF!+#REF!+#REF!</f>
        <v>#REF!</v>
      </c>
      <c r="AY122" s="171" t="e">
        <f>#REF!+#REF!+#REF!</f>
        <v>#REF!</v>
      </c>
      <c r="AZ122" s="171" t="e">
        <f>#REF!+#REF!+#REF!</f>
        <v>#REF!</v>
      </c>
      <c r="BA122" s="171" t="e">
        <f>AZ122+AY122+AX122+AW122</f>
        <v>#REF!</v>
      </c>
      <c r="BB122" s="106">
        <f>AQ122</f>
        <v>0</v>
      </c>
      <c r="BC122" s="171" t="e">
        <f>#REF!+#REF!+#REF!</f>
        <v>#REF!</v>
      </c>
      <c r="BD122" s="171" t="e">
        <f>#REF!+#REF!+#REF!</f>
        <v>#REF!</v>
      </c>
      <c r="BE122" s="171" t="e">
        <f>#REF!+#REF!+#REF!</f>
        <v>#REF!</v>
      </c>
      <c r="BF122" s="171" t="e">
        <f>#REF!+#REF!+#REF!</f>
        <v>#REF!</v>
      </c>
      <c r="BG122" s="171" t="e">
        <f>BF122+BE122+BD122+BC122</f>
        <v>#REF!</v>
      </c>
      <c r="BH122" s="171" t="e">
        <f>#REF!+#REF!+#REF!</f>
        <v>#REF!</v>
      </c>
      <c r="BI122" s="171" t="e">
        <f>#REF!+#REF!+#REF!</f>
        <v>#REF!</v>
      </c>
      <c r="BJ122" s="171" t="e">
        <f>#REF!+#REF!+#REF!</f>
        <v>#REF!</v>
      </c>
      <c r="BK122" s="171" t="e">
        <f>#REF!+#REF!+#REF!</f>
        <v>#REF!</v>
      </c>
      <c r="BL122" s="171" t="e">
        <f>BK122+BJ122+BI122+BH122</f>
        <v>#REF!</v>
      </c>
      <c r="BM122" s="171" t="e">
        <f>#REF!+#REF!+#REF!</f>
        <v>#REF!</v>
      </c>
      <c r="BN122" s="171" t="e">
        <f>#REF!+#REF!+#REF!</f>
        <v>#REF!</v>
      </c>
      <c r="BO122" s="171" t="e">
        <f>#REF!+#REF!+#REF!</f>
        <v>#REF!</v>
      </c>
      <c r="BP122" s="171" t="e">
        <f>#REF!+#REF!+#REF!</f>
        <v>#REF!</v>
      </c>
      <c r="BQ122" s="171" t="e">
        <f>BP122+BO122+BN122+BM122</f>
        <v>#REF!</v>
      </c>
      <c r="BR122" s="106"/>
      <c r="BS122" s="100">
        <f>AL122</f>
        <v>13</v>
      </c>
    </row>
    <row r="123" spans="1:71" ht="38.25" customHeight="1" thickBot="1" x14ac:dyDescent="0.55000000000000004">
      <c r="A123" s="329"/>
      <c r="B123" s="276" t="s">
        <v>972</v>
      </c>
      <c r="C123" s="277"/>
      <c r="D123" s="277"/>
      <c r="E123" s="278"/>
      <c r="F123" s="161"/>
      <c r="G123" s="101"/>
      <c r="H123" s="101"/>
      <c r="I123" s="101"/>
      <c r="J123" s="101"/>
      <c r="K123" s="102"/>
      <c r="L123" s="101"/>
      <c r="M123" s="101"/>
      <c r="N123" s="101"/>
      <c r="O123" s="101"/>
      <c r="P123" s="102"/>
      <c r="Q123" s="101"/>
      <c r="R123" s="101"/>
      <c r="S123" s="101"/>
      <c r="T123" s="103"/>
      <c r="U123" s="102"/>
      <c r="V123" s="103"/>
      <c r="W123" s="103"/>
      <c r="X123" s="103"/>
      <c r="Y123" s="103"/>
      <c r="Z123" s="103"/>
      <c r="AA123" s="102"/>
      <c r="AB123" s="103"/>
      <c r="AC123" s="103"/>
      <c r="AD123" s="103"/>
      <c r="AE123" s="103"/>
      <c r="AF123" s="102"/>
      <c r="AG123" s="103"/>
      <c r="AH123" s="103"/>
      <c r="AI123" s="103"/>
      <c r="AJ123" s="103"/>
      <c r="AK123" s="102"/>
      <c r="AL123" s="103"/>
      <c r="AM123" s="103"/>
      <c r="AN123" s="103"/>
      <c r="AO123" s="103"/>
      <c r="AP123" s="103"/>
      <c r="AQ123" s="102"/>
      <c r="AR123" s="103"/>
      <c r="AS123" s="103"/>
      <c r="AT123" s="103"/>
      <c r="AU123" s="103"/>
      <c r="AV123" s="102"/>
      <c r="AW123" s="103"/>
      <c r="AX123" s="103"/>
      <c r="AY123" s="103"/>
      <c r="AZ123" s="103"/>
      <c r="BA123" s="102"/>
      <c r="BB123" s="103"/>
      <c r="BC123" s="103"/>
      <c r="BD123" s="104"/>
      <c r="BE123" s="104"/>
      <c r="BF123" s="104"/>
      <c r="BG123" s="102"/>
      <c r="BH123" s="104"/>
      <c r="BI123" s="104"/>
      <c r="BJ123" s="104"/>
      <c r="BK123" s="104"/>
      <c r="BL123" s="102"/>
      <c r="BM123" s="104"/>
      <c r="BN123" s="104"/>
      <c r="BO123" s="104"/>
      <c r="BP123" s="104"/>
      <c r="BQ123" s="102"/>
      <c r="BR123" s="103"/>
      <c r="BS123" s="105"/>
    </row>
    <row r="124" spans="1:71" ht="39" thickBot="1" x14ac:dyDescent="0.25">
      <c r="A124" s="254">
        <v>92</v>
      </c>
      <c r="B124" s="183">
        <v>474</v>
      </c>
      <c r="C124" s="260">
        <v>472701001</v>
      </c>
      <c r="D124" s="261"/>
      <c r="E124" s="221" t="s">
        <v>1095</v>
      </c>
      <c r="F124" s="87"/>
      <c r="G124" s="94"/>
      <c r="H124" s="94"/>
      <c r="I124" s="94"/>
      <c r="J124" s="94"/>
      <c r="K124" s="95">
        <f t="shared" ref="K124:K130" si="13">J124+I124+H124+G124</f>
        <v>0</v>
      </c>
      <c r="L124" s="94"/>
      <c r="M124" s="94"/>
      <c r="N124" s="94"/>
      <c r="O124" s="94"/>
      <c r="P124" s="95">
        <f t="shared" ref="P124:P130" si="14">O124+N124+M124+L124</f>
        <v>0</v>
      </c>
      <c r="Q124" s="94"/>
      <c r="R124" s="94"/>
      <c r="S124" s="94"/>
      <c r="T124" s="94"/>
      <c r="U124" s="95">
        <f t="shared" ref="U124:U130" si="15">T124+S124+R124+Q124</f>
        <v>0</v>
      </c>
      <c r="V124" s="96"/>
      <c r="W124" s="94"/>
      <c r="X124" s="94"/>
      <c r="Y124" s="94"/>
      <c r="Z124" s="94"/>
      <c r="AA124" s="95">
        <f t="shared" ref="AA124:AA130" si="16">Z124+Y124+X124+W124</f>
        <v>0</v>
      </c>
      <c r="AB124" s="94"/>
      <c r="AC124" s="94"/>
      <c r="AD124" s="94"/>
      <c r="AE124" s="94"/>
      <c r="AF124" s="95">
        <f t="shared" ref="AF124:AF130" si="17">AE124+AD124+AC124+AB124</f>
        <v>0</v>
      </c>
      <c r="AG124" s="173"/>
      <c r="AH124" s="201">
        <v>1</v>
      </c>
      <c r="AI124" s="173"/>
      <c r="AJ124" s="173"/>
      <c r="AK124" s="95">
        <f t="shared" ref="AK124" si="18">AJ124+AI124+AH124+AG124</f>
        <v>1</v>
      </c>
      <c r="AL124" s="96"/>
      <c r="AM124" s="94"/>
      <c r="AN124" s="94"/>
      <c r="AO124" s="94"/>
      <c r="AP124" s="94"/>
      <c r="AQ124" s="95">
        <f t="shared" ref="AQ124" si="19">AP124+AO124+AN124+AM124</f>
        <v>0</v>
      </c>
      <c r="AR124" s="173"/>
      <c r="AS124" s="173"/>
      <c r="AT124" s="173"/>
      <c r="AU124" s="173"/>
      <c r="AV124" s="95">
        <f t="shared" ref="AV124:AV130" si="20">AU124+AT124+AS124+AR124</f>
        <v>0</v>
      </c>
      <c r="AW124" s="94"/>
      <c r="AX124" s="94"/>
      <c r="AY124" s="94"/>
      <c r="AZ124" s="94"/>
      <c r="BA124" s="95">
        <f t="shared" ref="BA124:BA130" si="21">AZ124+AY124+AX124+AW124</f>
        <v>0</v>
      </c>
      <c r="BB124" s="96"/>
      <c r="BC124" s="94"/>
      <c r="BD124" s="94"/>
      <c r="BE124" s="94"/>
      <c r="BF124" s="94"/>
      <c r="BG124" s="95">
        <f t="shared" ref="BG124:BG130" si="22">BF124+BE124+BD124+BC124</f>
        <v>0</v>
      </c>
      <c r="BH124" s="94"/>
      <c r="BI124" s="94"/>
      <c r="BJ124" s="94"/>
      <c r="BK124" s="94"/>
      <c r="BL124" s="95">
        <f t="shared" ref="BL124:BL130" si="23">BK124+BJ124+BI124+BH124</f>
        <v>0</v>
      </c>
      <c r="BM124" s="94"/>
      <c r="BN124" s="94"/>
      <c r="BO124" s="94"/>
      <c r="BP124" s="94"/>
      <c r="BQ124" s="95">
        <f t="shared" ref="BQ124:BQ130" si="24">BP124+BO124+BN124+BM124</f>
        <v>0</v>
      </c>
      <c r="BR124" s="96"/>
      <c r="BS124" s="98"/>
    </row>
    <row r="125" spans="1:71" ht="77.25" thickBot="1" x14ac:dyDescent="0.25">
      <c r="A125" s="254">
        <v>93</v>
      </c>
      <c r="B125" s="183">
        <v>135</v>
      </c>
      <c r="C125" s="260">
        <v>472701001</v>
      </c>
      <c r="D125" s="261"/>
      <c r="E125" s="221" t="s">
        <v>3</v>
      </c>
      <c r="F125" s="87"/>
      <c r="G125" s="94"/>
      <c r="H125" s="94"/>
      <c r="I125" s="94"/>
      <c r="J125" s="94"/>
      <c r="K125" s="95"/>
      <c r="L125" s="94"/>
      <c r="M125" s="94"/>
      <c r="N125" s="94"/>
      <c r="O125" s="94"/>
      <c r="P125" s="95"/>
      <c r="Q125" s="94"/>
      <c r="R125" s="94"/>
      <c r="S125" s="94"/>
      <c r="T125" s="94"/>
      <c r="U125" s="95"/>
      <c r="V125" s="96"/>
      <c r="W125" s="94"/>
      <c r="X125" s="94"/>
      <c r="Y125" s="94"/>
      <c r="Z125" s="94"/>
      <c r="AA125" s="95"/>
      <c r="AB125" s="94"/>
      <c r="AC125" s="94"/>
      <c r="AD125" s="94"/>
      <c r="AE125" s="94"/>
      <c r="AF125" s="95"/>
      <c r="AG125" s="173"/>
      <c r="AH125" s="173"/>
      <c r="AI125" s="201">
        <v>1</v>
      </c>
      <c r="AJ125" s="173"/>
      <c r="AK125" s="95"/>
      <c r="AL125" s="96"/>
      <c r="AM125" s="94"/>
      <c r="AN125" s="94"/>
      <c r="AO125" s="94"/>
      <c r="AP125" s="94"/>
      <c r="AQ125" s="95"/>
      <c r="AR125" s="173"/>
      <c r="AS125" s="173"/>
      <c r="AT125" s="173"/>
      <c r="AU125" s="173"/>
      <c r="AV125" s="95"/>
      <c r="AW125" s="94"/>
      <c r="AX125" s="94"/>
      <c r="AY125" s="94"/>
      <c r="AZ125" s="94"/>
      <c r="BA125" s="95"/>
      <c r="BB125" s="96"/>
      <c r="BC125" s="94"/>
      <c r="BD125" s="94"/>
      <c r="BE125" s="94"/>
      <c r="BF125" s="94"/>
      <c r="BG125" s="95"/>
      <c r="BH125" s="94"/>
      <c r="BI125" s="94"/>
      <c r="BJ125" s="94"/>
      <c r="BK125" s="94"/>
      <c r="BL125" s="95"/>
      <c r="BM125" s="94"/>
      <c r="BN125" s="94"/>
      <c r="BO125" s="94"/>
      <c r="BP125" s="94"/>
      <c r="BQ125" s="95"/>
      <c r="BR125" s="96"/>
      <c r="BS125" s="98"/>
    </row>
    <row r="126" spans="1:71" ht="39" thickBot="1" x14ac:dyDescent="0.25">
      <c r="A126" s="254">
        <v>94</v>
      </c>
      <c r="B126" s="183">
        <v>365</v>
      </c>
      <c r="C126" s="260">
        <v>472701001</v>
      </c>
      <c r="D126" s="261"/>
      <c r="E126" s="221" t="s">
        <v>1003</v>
      </c>
      <c r="F126" s="87"/>
      <c r="G126" s="130"/>
      <c r="H126" s="130"/>
      <c r="I126" s="130"/>
      <c r="J126" s="130"/>
      <c r="K126" s="95">
        <f t="shared" si="13"/>
        <v>0</v>
      </c>
      <c r="L126" s="130"/>
      <c r="M126" s="130"/>
      <c r="N126" s="130"/>
      <c r="O126" s="130"/>
      <c r="P126" s="95">
        <f t="shared" si="14"/>
        <v>0</v>
      </c>
      <c r="Q126" s="130"/>
      <c r="R126" s="130"/>
      <c r="S126" s="130"/>
      <c r="T126" s="130"/>
      <c r="U126" s="95">
        <f t="shared" si="15"/>
        <v>0</v>
      </c>
      <c r="V126" s="96"/>
      <c r="W126" s="130"/>
      <c r="X126" s="130"/>
      <c r="Y126" s="130"/>
      <c r="Z126" s="130"/>
      <c r="AA126" s="95">
        <f t="shared" si="16"/>
        <v>0</v>
      </c>
      <c r="AB126" s="130"/>
      <c r="AC126" s="130"/>
      <c r="AD126" s="130"/>
      <c r="AE126" s="130"/>
      <c r="AF126" s="95">
        <f t="shared" si="17"/>
        <v>0</v>
      </c>
      <c r="AG126" s="173"/>
      <c r="AH126" s="173"/>
      <c r="AI126" s="201">
        <v>1</v>
      </c>
      <c r="AJ126" s="173"/>
      <c r="AK126" s="95">
        <f t="shared" ref="AK126" si="25">AJ126+AI126+AH126+AG126</f>
        <v>1</v>
      </c>
      <c r="AL126" s="96"/>
      <c r="AM126" s="130"/>
      <c r="AN126" s="130"/>
      <c r="AO126" s="130"/>
      <c r="AP126" s="130"/>
      <c r="AQ126" s="95">
        <f t="shared" ref="AQ126" si="26">AP126+AO126+AN126+AM126</f>
        <v>0</v>
      </c>
      <c r="AR126" s="173"/>
      <c r="AS126" s="173"/>
      <c r="AT126" s="173"/>
      <c r="AU126" s="173"/>
      <c r="AV126" s="95">
        <f t="shared" si="20"/>
        <v>0</v>
      </c>
      <c r="AW126" s="130"/>
      <c r="AX126" s="130"/>
      <c r="AY126" s="130"/>
      <c r="AZ126" s="130"/>
      <c r="BA126" s="95">
        <f t="shared" si="21"/>
        <v>0</v>
      </c>
      <c r="BB126" s="96"/>
      <c r="BC126" s="130"/>
      <c r="BD126" s="130"/>
      <c r="BE126" s="130"/>
      <c r="BF126" s="130"/>
      <c r="BG126" s="95">
        <f t="shared" si="22"/>
        <v>0</v>
      </c>
      <c r="BH126" s="130"/>
      <c r="BI126" s="130"/>
      <c r="BJ126" s="130"/>
      <c r="BK126" s="130"/>
      <c r="BL126" s="95">
        <f t="shared" si="23"/>
        <v>0</v>
      </c>
      <c r="BM126" s="130"/>
      <c r="BN126" s="130"/>
      <c r="BO126" s="130"/>
      <c r="BP126" s="130"/>
      <c r="BQ126" s="95">
        <f t="shared" si="24"/>
        <v>0</v>
      </c>
      <c r="BR126" s="96"/>
      <c r="BS126" s="133"/>
    </row>
    <row r="127" spans="1:71" ht="54" customHeight="1" thickBot="1" x14ac:dyDescent="0.25">
      <c r="A127" s="254">
        <v>95</v>
      </c>
      <c r="B127" s="183">
        <v>385</v>
      </c>
      <c r="C127" s="260">
        <v>472701001</v>
      </c>
      <c r="D127" s="261"/>
      <c r="E127" s="221" t="s">
        <v>1012</v>
      </c>
      <c r="F127" s="87"/>
      <c r="G127" s="130"/>
      <c r="H127" s="130"/>
      <c r="I127" s="130"/>
      <c r="J127" s="130"/>
      <c r="K127" s="95"/>
      <c r="L127" s="130"/>
      <c r="M127" s="130"/>
      <c r="N127" s="130"/>
      <c r="O127" s="130"/>
      <c r="P127" s="95"/>
      <c r="Q127" s="130"/>
      <c r="R127" s="130"/>
      <c r="S127" s="130"/>
      <c r="T127" s="130"/>
      <c r="U127" s="95"/>
      <c r="V127" s="96"/>
      <c r="W127" s="130"/>
      <c r="X127" s="130"/>
      <c r="Y127" s="130"/>
      <c r="Z127" s="130"/>
      <c r="AA127" s="95"/>
      <c r="AB127" s="130"/>
      <c r="AC127" s="130"/>
      <c r="AD127" s="130"/>
      <c r="AE127" s="130"/>
      <c r="AF127" s="95"/>
      <c r="AG127" s="173"/>
      <c r="AH127" s="173"/>
      <c r="AI127" s="201">
        <v>1</v>
      </c>
      <c r="AJ127" s="173"/>
      <c r="AK127" s="95"/>
      <c r="AL127" s="96"/>
      <c r="AM127" s="130"/>
      <c r="AN127" s="130"/>
      <c r="AO127" s="130"/>
      <c r="AP127" s="130"/>
      <c r="AQ127" s="95"/>
      <c r="AR127" s="173"/>
      <c r="AS127" s="173"/>
      <c r="AT127" s="173"/>
      <c r="AU127" s="173"/>
      <c r="AV127" s="95"/>
      <c r="AW127" s="130"/>
      <c r="AX127" s="130"/>
      <c r="AY127" s="130"/>
      <c r="AZ127" s="130"/>
      <c r="BA127" s="95"/>
      <c r="BB127" s="96"/>
      <c r="BC127" s="130"/>
      <c r="BD127" s="130"/>
      <c r="BE127" s="130"/>
      <c r="BF127" s="130"/>
      <c r="BG127" s="95"/>
      <c r="BH127" s="130"/>
      <c r="BI127" s="130"/>
      <c r="BJ127" s="130"/>
      <c r="BK127" s="130"/>
      <c r="BL127" s="95"/>
      <c r="BM127" s="130"/>
      <c r="BN127" s="130"/>
      <c r="BO127" s="130"/>
      <c r="BP127" s="130"/>
      <c r="BQ127" s="95"/>
      <c r="BR127" s="96"/>
      <c r="BS127" s="133"/>
    </row>
    <row r="128" spans="1:71" ht="77.25" thickBot="1" x14ac:dyDescent="0.25">
      <c r="A128" s="254">
        <v>96</v>
      </c>
      <c r="B128" s="183">
        <v>249</v>
      </c>
      <c r="C128" s="260">
        <v>472701001</v>
      </c>
      <c r="D128" s="261"/>
      <c r="E128" s="221" t="s">
        <v>1078</v>
      </c>
      <c r="F128" s="87"/>
      <c r="G128" s="94"/>
      <c r="H128" s="94"/>
      <c r="I128" s="94"/>
      <c r="J128" s="94"/>
      <c r="K128" s="95"/>
      <c r="L128" s="94"/>
      <c r="M128" s="94"/>
      <c r="N128" s="94"/>
      <c r="O128" s="94"/>
      <c r="P128" s="95"/>
      <c r="Q128" s="94"/>
      <c r="R128" s="94"/>
      <c r="S128" s="94"/>
      <c r="T128" s="94"/>
      <c r="U128" s="95"/>
      <c r="V128" s="96"/>
      <c r="W128" s="94"/>
      <c r="X128" s="94"/>
      <c r="Y128" s="94"/>
      <c r="Z128" s="94"/>
      <c r="AA128" s="95"/>
      <c r="AB128" s="94"/>
      <c r="AC128" s="94"/>
      <c r="AD128" s="94"/>
      <c r="AE128" s="94"/>
      <c r="AF128" s="95"/>
      <c r="AG128" s="173"/>
      <c r="AH128" s="173"/>
      <c r="AI128" s="201">
        <v>1</v>
      </c>
      <c r="AJ128" s="173"/>
      <c r="AK128" s="95"/>
      <c r="AL128" s="96"/>
      <c r="AM128" s="94"/>
      <c r="AN128" s="94"/>
      <c r="AO128" s="94"/>
      <c r="AP128" s="94"/>
      <c r="AQ128" s="95"/>
      <c r="AR128" s="173"/>
      <c r="AS128" s="173"/>
      <c r="AT128" s="173"/>
      <c r="AU128" s="173"/>
      <c r="AV128" s="95"/>
      <c r="AW128" s="94"/>
      <c r="AX128" s="94"/>
      <c r="AY128" s="94"/>
      <c r="AZ128" s="94"/>
      <c r="BA128" s="95"/>
      <c r="BB128" s="96"/>
      <c r="BC128" s="94"/>
      <c r="BD128" s="94"/>
      <c r="BE128" s="94"/>
      <c r="BF128" s="94"/>
      <c r="BG128" s="95"/>
      <c r="BH128" s="94"/>
      <c r="BI128" s="94"/>
      <c r="BJ128" s="94"/>
      <c r="BK128" s="94"/>
      <c r="BL128" s="95"/>
      <c r="BM128" s="94"/>
      <c r="BN128" s="94"/>
      <c r="BO128" s="94"/>
      <c r="BP128" s="94"/>
      <c r="BQ128" s="95"/>
      <c r="BR128" s="96"/>
      <c r="BS128" s="98"/>
    </row>
    <row r="129" spans="1:71" ht="39" thickBot="1" x14ac:dyDescent="0.25">
      <c r="A129" s="254">
        <v>97</v>
      </c>
      <c r="B129" s="183">
        <v>521</v>
      </c>
      <c r="C129" s="260">
        <v>472701001</v>
      </c>
      <c r="D129" s="266"/>
      <c r="E129" s="221" t="s">
        <v>1135</v>
      </c>
      <c r="F129" s="87"/>
      <c r="G129" s="94"/>
      <c r="H129" s="94"/>
      <c r="I129" s="94"/>
      <c r="J129" s="94"/>
      <c r="K129" s="95">
        <f t="shared" si="13"/>
        <v>0</v>
      </c>
      <c r="L129" s="94"/>
      <c r="M129" s="94"/>
      <c r="N129" s="94"/>
      <c r="O129" s="94"/>
      <c r="P129" s="95">
        <f t="shared" si="14"/>
        <v>0</v>
      </c>
      <c r="Q129" s="94"/>
      <c r="R129" s="94"/>
      <c r="S129" s="94"/>
      <c r="T129" s="94"/>
      <c r="U129" s="95">
        <f t="shared" si="15"/>
        <v>0</v>
      </c>
      <c r="V129" s="96"/>
      <c r="W129" s="94"/>
      <c r="X129" s="94"/>
      <c r="Y129" s="94"/>
      <c r="Z129" s="94"/>
      <c r="AA129" s="95">
        <f t="shared" si="16"/>
        <v>0</v>
      </c>
      <c r="AB129" s="94"/>
      <c r="AC129" s="94"/>
      <c r="AD129" s="94"/>
      <c r="AE129" s="94"/>
      <c r="AF129" s="95">
        <f t="shared" si="17"/>
        <v>0</v>
      </c>
      <c r="AG129" s="173"/>
      <c r="AH129" s="173"/>
      <c r="AI129" s="173"/>
      <c r="AJ129" s="201">
        <v>1</v>
      </c>
      <c r="AK129" s="95">
        <f t="shared" ref="AK129:AK130" si="27">AJ129+AI129+AH129+AG129</f>
        <v>1</v>
      </c>
      <c r="AL129" s="96"/>
      <c r="AM129" s="94"/>
      <c r="AN129" s="94"/>
      <c r="AO129" s="94"/>
      <c r="AP129" s="94"/>
      <c r="AQ129" s="95">
        <f t="shared" ref="AQ129:AQ130" si="28">AP129+AO129+AN129+AM129</f>
        <v>0</v>
      </c>
      <c r="AR129" s="173"/>
      <c r="AS129" s="173"/>
      <c r="AT129" s="173"/>
      <c r="AU129" s="173"/>
      <c r="AV129" s="95">
        <f t="shared" si="20"/>
        <v>0</v>
      </c>
      <c r="AW129" s="94"/>
      <c r="AX129" s="94"/>
      <c r="AY129" s="94"/>
      <c r="AZ129" s="94"/>
      <c r="BA129" s="95">
        <f t="shared" si="21"/>
        <v>0</v>
      </c>
      <c r="BB129" s="96"/>
      <c r="BC129" s="94"/>
      <c r="BD129" s="94"/>
      <c r="BE129" s="94"/>
      <c r="BF129" s="94"/>
      <c r="BG129" s="95">
        <f t="shared" si="22"/>
        <v>0</v>
      </c>
      <c r="BH129" s="94"/>
      <c r="BI129" s="94"/>
      <c r="BJ129" s="94"/>
      <c r="BK129" s="94"/>
      <c r="BL129" s="95">
        <f t="shared" si="23"/>
        <v>0</v>
      </c>
      <c r="BM129" s="94"/>
      <c r="BN129" s="94"/>
      <c r="BO129" s="94"/>
      <c r="BP129" s="94"/>
      <c r="BQ129" s="95">
        <f t="shared" si="24"/>
        <v>0</v>
      </c>
      <c r="BR129" s="96"/>
      <c r="BS129" s="98"/>
    </row>
    <row r="130" spans="1:71" s="228" customFormat="1" ht="77.25" thickBot="1" x14ac:dyDescent="0.25">
      <c r="A130" s="254">
        <v>98</v>
      </c>
      <c r="B130" s="183">
        <v>515</v>
      </c>
      <c r="C130" s="260">
        <v>4727013200</v>
      </c>
      <c r="D130" s="267"/>
      <c r="E130" s="221" t="s">
        <v>1128</v>
      </c>
      <c r="F130" s="221"/>
      <c r="G130" s="163"/>
      <c r="H130" s="163"/>
      <c r="I130" s="163"/>
      <c r="J130" s="163"/>
      <c r="K130" s="95">
        <f t="shared" si="13"/>
        <v>0</v>
      </c>
      <c r="L130" s="163"/>
      <c r="M130" s="163"/>
      <c r="N130" s="163"/>
      <c r="O130" s="163"/>
      <c r="P130" s="95">
        <f t="shared" si="14"/>
        <v>0</v>
      </c>
      <c r="Q130" s="163"/>
      <c r="R130" s="163"/>
      <c r="S130" s="163"/>
      <c r="T130" s="163"/>
      <c r="U130" s="95">
        <f t="shared" si="15"/>
        <v>0</v>
      </c>
      <c r="V130" s="96"/>
      <c r="W130" s="163"/>
      <c r="X130" s="163"/>
      <c r="Y130" s="163"/>
      <c r="Z130" s="163"/>
      <c r="AA130" s="95">
        <f t="shared" si="16"/>
        <v>0</v>
      </c>
      <c r="AB130" s="163"/>
      <c r="AC130" s="163"/>
      <c r="AD130" s="163"/>
      <c r="AE130" s="163"/>
      <c r="AF130" s="95">
        <f t="shared" si="17"/>
        <v>0</v>
      </c>
      <c r="AG130" s="173"/>
      <c r="AH130" s="173"/>
      <c r="AI130" s="173"/>
      <c r="AJ130" s="201">
        <v>1</v>
      </c>
      <c r="AK130" s="95">
        <f t="shared" si="27"/>
        <v>1</v>
      </c>
      <c r="AL130" s="96"/>
      <c r="AM130" s="163"/>
      <c r="AN130" s="163"/>
      <c r="AO130" s="163"/>
      <c r="AP130" s="163"/>
      <c r="AQ130" s="95">
        <f t="shared" si="28"/>
        <v>0</v>
      </c>
      <c r="AR130" s="173"/>
      <c r="AS130" s="173"/>
      <c r="AT130" s="173"/>
      <c r="AU130" s="173"/>
      <c r="AV130" s="95">
        <f t="shared" si="20"/>
        <v>0</v>
      </c>
      <c r="AW130" s="163"/>
      <c r="AX130" s="163"/>
      <c r="AY130" s="163"/>
      <c r="AZ130" s="163"/>
      <c r="BA130" s="95">
        <f t="shared" si="21"/>
        <v>0</v>
      </c>
      <c r="BB130" s="96"/>
      <c r="BC130" s="163"/>
      <c r="BD130" s="163"/>
      <c r="BE130" s="163"/>
      <c r="BF130" s="163"/>
      <c r="BG130" s="95">
        <f t="shared" si="22"/>
        <v>0</v>
      </c>
      <c r="BH130" s="163"/>
      <c r="BI130" s="163"/>
      <c r="BJ130" s="163"/>
      <c r="BK130" s="163"/>
      <c r="BL130" s="95">
        <f t="shared" si="23"/>
        <v>0</v>
      </c>
      <c r="BM130" s="163"/>
      <c r="BN130" s="163"/>
      <c r="BO130" s="163"/>
      <c r="BP130" s="163"/>
      <c r="BQ130" s="95">
        <f t="shared" si="24"/>
        <v>0</v>
      </c>
      <c r="BR130" s="96"/>
      <c r="BS130" s="96"/>
    </row>
    <row r="131" spans="1:71" ht="39" thickBot="1" x14ac:dyDescent="0.25">
      <c r="A131" s="254">
        <v>99</v>
      </c>
      <c r="B131" s="183">
        <v>443</v>
      </c>
      <c r="C131" s="260">
        <v>472701001</v>
      </c>
      <c r="D131" s="261"/>
      <c r="E131" s="221" t="s">
        <v>1034</v>
      </c>
      <c r="F131" s="87"/>
      <c r="G131" s="94"/>
      <c r="H131" s="94"/>
      <c r="I131" s="94"/>
      <c r="J131" s="94"/>
      <c r="K131" s="95"/>
      <c r="L131" s="94"/>
      <c r="M131" s="94"/>
      <c r="N131" s="94"/>
      <c r="O131" s="94"/>
      <c r="P131" s="95"/>
      <c r="Q131" s="94"/>
      <c r="R131" s="94"/>
      <c r="S131" s="94"/>
      <c r="T131" s="94"/>
      <c r="U131" s="95"/>
      <c r="V131" s="96"/>
      <c r="W131" s="94"/>
      <c r="X131" s="94"/>
      <c r="Y131" s="94"/>
      <c r="Z131" s="94"/>
      <c r="AA131" s="95"/>
      <c r="AB131" s="94"/>
      <c r="AC131" s="94"/>
      <c r="AD131" s="94"/>
      <c r="AE131" s="94"/>
      <c r="AF131" s="95"/>
      <c r="AG131" s="173"/>
      <c r="AH131" s="173"/>
      <c r="AI131" s="173"/>
      <c r="AJ131" s="201">
        <v>1</v>
      </c>
      <c r="AK131" s="95"/>
      <c r="AL131" s="96"/>
      <c r="AM131" s="94"/>
      <c r="AN131" s="94"/>
      <c r="AO131" s="94"/>
      <c r="AP131" s="94"/>
      <c r="AQ131" s="95"/>
      <c r="AR131" s="173"/>
      <c r="AS131" s="173"/>
      <c r="AT131" s="173"/>
      <c r="AU131" s="173"/>
      <c r="AV131" s="95"/>
      <c r="AW131" s="94"/>
      <c r="AX131" s="94"/>
      <c r="AY131" s="94"/>
      <c r="AZ131" s="94"/>
      <c r="BA131" s="95"/>
      <c r="BB131" s="96"/>
      <c r="BC131" s="94"/>
      <c r="BD131" s="94"/>
      <c r="BE131" s="94"/>
      <c r="BF131" s="94"/>
      <c r="BG131" s="95"/>
      <c r="BH131" s="94"/>
      <c r="BI131" s="94"/>
      <c r="BJ131" s="94"/>
      <c r="BK131" s="94"/>
      <c r="BL131" s="95"/>
      <c r="BM131" s="94"/>
      <c r="BN131" s="94"/>
      <c r="BO131" s="94"/>
      <c r="BP131" s="94"/>
      <c r="BQ131" s="95"/>
      <c r="BR131" s="96"/>
      <c r="BS131" s="98"/>
    </row>
    <row r="132" spans="1:71" ht="39" thickBot="1" x14ac:dyDescent="0.25">
      <c r="A132" s="254">
        <v>100</v>
      </c>
      <c r="B132" s="207">
        <v>401</v>
      </c>
      <c r="C132" s="260">
        <v>472701001</v>
      </c>
      <c r="D132" s="261"/>
      <c r="E132" s="221" t="s">
        <v>1053</v>
      </c>
      <c r="F132" s="87"/>
      <c r="G132" s="94"/>
      <c r="H132" s="94"/>
      <c r="I132" s="94"/>
      <c r="J132" s="94"/>
      <c r="K132" s="95"/>
      <c r="L132" s="94"/>
      <c r="M132" s="94"/>
      <c r="N132" s="94"/>
      <c r="O132" s="94"/>
      <c r="P132" s="95"/>
      <c r="Q132" s="94"/>
      <c r="R132" s="94"/>
      <c r="S132" s="94"/>
      <c r="T132" s="94"/>
      <c r="U132" s="95"/>
      <c r="V132" s="96"/>
      <c r="W132" s="94"/>
      <c r="X132" s="94"/>
      <c r="Y132" s="94"/>
      <c r="Z132" s="94"/>
      <c r="AA132" s="95"/>
      <c r="AB132" s="94"/>
      <c r="AC132" s="94"/>
      <c r="AD132" s="94"/>
      <c r="AE132" s="94"/>
      <c r="AF132" s="95"/>
      <c r="AG132" s="173"/>
      <c r="AH132" s="173"/>
      <c r="AI132" s="173"/>
      <c r="AJ132" s="201">
        <v>1</v>
      </c>
      <c r="AK132" s="95"/>
      <c r="AL132" s="96"/>
      <c r="AM132" s="94"/>
      <c r="AN132" s="94"/>
      <c r="AO132" s="94"/>
      <c r="AP132" s="94"/>
      <c r="AQ132" s="95"/>
      <c r="AR132" s="173"/>
      <c r="AS132" s="173"/>
      <c r="AT132" s="173"/>
      <c r="AU132" s="173"/>
      <c r="AV132" s="95"/>
      <c r="AW132" s="94"/>
      <c r="AX132" s="94"/>
      <c r="AY132" s="94"/>
      <c r="AZ132" s="94"/>
      <c r="BA132" s="95"/>
      <c r="BB132" s="96"/>
      <c r="BC132" s="94"/>
      <c r="BD132" s="94"/>
      <c r="BE132" s="94"/>
      <c r="BF132" s="94"/>
      <c r="BG132" s="95"/>
      <c r="BH132" s="94"/>
      <c r="BI132" s="94"/>
      <c r="BJ132" s="94"/>
      <c r="BK132" s="94"/>
      <c r="BL132" s="95"/>
      <c r="BM132" s="94"/>
      <c r="BN132" s="94"/>
      <c r="BO132" s="94"/>
      <c r="BP132" s="94"/>
      <c r="BQ132" s="95"/>
      <c r="BR132" s="96"/>
      <c r="BS132" s="98"/>
    </row>
    <row r="133" spans="1:71" ht="77.25" thickBot="1" x14ac:dyDescent="0.25">
      <c r="A133" s="254">
        <v>101</v>
      </c>
      <c r="B133" s="207">
        <v>228</v>
      </c>
      <c r="C133" s="337">
        <v>472701001</v>
      </c>
      <c r="D133" s="261"/>
      <c r="E133" s="224" t="s">
        <v>1079</v>
      </c>
      <c r="F133" s="90"/>
      <c r="G133" s="94"/>
      <c r="H133" s="94"/>
      <c r="I133" s="94"/>
      <c r="J133" s="94"/>
      <c r="K133" s="134">
        <f t="shared" ref="K133:K137" si="29">J133+I133+H133+G133</f>
        <v>0</v>
      </c>
      <c r="L133" s="94"/>
      <c r="M133" s="94"/>
      <c r="N133" s="94"/>
      <c r="O133" s="94"/>
      <c r="P133" s="134">
        <f t="shared" ref="P133:P137" si="30">O133+N133+M133+L133</f>
        <v>0</v>
      </c>
      <c r="Q133" s="94"/>
      <c r="R133" s="94"/>
      <c r="S133" s="94"/>
      <c r="T133" s="94"/>
      <c r="U133" s="134">
        <f t="shared" ref="U133:U137" si="31">T133+S133+R133+Q133</f>
        <v>0</v>
      </c>
      <c r="V133" s="96"/>
      <c r="W133" s="94"/>
      <c r="X133" s="94"/>
      <c r="Y133" s="94"/>
      <c r="Z133" s="94"/>
      <c r="AA133" s="134">
        <f t="shared" ref="AA133:AA137" si="32">Z133+Y133+X133+W133</f>
        <v>0</v>
      </c>
      <c r="AB133" s="94"/>
      <c r="AC133" s="94"/>
      <c r="AD133" s="94"/>
      <c r="AE133" s="94"/>
      <c r="AF133" s="134">
        <f t="shared" ref="AF133:AF137" si="33">AE133+AD133+AC133+AB133</f>
        <v>0</v>
      </c>
      <c r="AG133" s="173"/>
      <c r="AH133" s="173"/>
      <c r="AI133" s="173"/>
      <c r="AJ133" s="201">
        <v>1</v>
      </c>
      <c r="AK133" s="134">
        <f>AJ133+AI133+AH133+AG133</f>
        <v>1</v>
      </c>
      <c r="AL133" s="96"/>
      <c r="AM133" s="173"/>
      <c r="AN133" s="203"/>
      <c r="AO133" s="94"/>
      <c r="AP133" s="94"/>
      <c r="AQ133" s="134">
        <f t="shared" ref="AQ133" si="34">AP133+AO133+AN133+AM133</f>
        <v>0</v>
      </c>
      <c r="AR133" s="173"/>
      <c r="AS133" s="173"/>
      <c r="AT133" s="173"/>
      <c r="AU133" s="173"/>
      <c r="AV133" s="134">
        <f t="shared" ref="AV133" si="35">AU133+AT133+AS133+AR133</f>
        <v>0</v>
      </c>
      <c r="AW133" s="173"/>
      <c r="AX133" s="203"/>
      <c r="AY133" s="94"/>
      <c r="AZ133" s="94"/>
      <c r="BA133" s="134">
        <f t="shared" ref="BA133" si="36">AZ133+AY133+AX133+AW133</f>
        <v>0</v>
      </c>
      <c r="BB133" s="96"/>
      <c r="BC133" s="94"/>
      <c r="BD133" s="94"/>
      <c r="BE133" s="94"/>
      <c r="BF133" s="94"/>
      <c r="BG133" s="134">
        <f t="shared" ref="BG133:BG137" si="37">BF133+BE133+BD133+BC133</f>
        <v>0</v>
      </c>
      <c r="BH133" s="94"/>
      <c r="BI133" s="94"/>
      <c r="BJ133" s="94"/>
      <c r="BK133" s="94"/>
      <c r="BL133" s="134">
        <f t="shared" ref="BL133:BL137" si="38">BK133+BJ133+BI133+BH133</f>
        <v>0</v>
      </c>
      <c r="BM133" s="94"/>
      <c r="BN133" s="94"/>
      <c r="BO133" s="94"/>
      <c r="BP133" s="94"/>
      <c r="BQ133" s="134">
        <f t="shared" ref="BQ133:BQ137" si="39">BP133+BO133+BN133+BM133</f>
        <v>0</v>
      </c>
      <c r="BR133" s="96"/>
      <c r="BS133" s="98"/>
    </row>
    <row r="134" spans="1:71" ht="39" thickBot="1" x14ac:dyDescent="0.25">
      <c r="A134" s="254">
        <v>102</v>
      </c>
      <c r="B134" s="183">
        <v>125</v>
      </c>
      <c r="C134" s="260">
        <v>472701001</v>
      </c>
      <c r="D134" s="261"/>
      <c r="E134" s="221" t="s">
        <v>1054</v>
      </c>
      <c r="F134" s="87"/>
      <c r="G134" s="130"/>
      <c r="H134" s="130"/>
      <c r="I134" s="130"/>
      <c r="J134" s="130"/>
      <c r="K134" s="95">
        <f t="shared" si="29"/>
        <v>0</v>
      </c>
      <c r="L134" s="130"/>
      <c r="M134" s="130"/>
      <c r="N134" s="130"/>
      <c r="O134" s="130"/>
      <c r="P134" s="95">
        <f t="shared" si="30"/>
        <v>0</v>
      </c>
      <c r="Q134" s="130"/>
      <c r="R134" s="130"/>
      <c r="S134" s="130"/>
      <c r="T134" s="130"/>
      <c r="U134" s="95">
        <f t="shared" si="31"/>
        <v>0</v>
      </c>
      <c r="V134" s="96"/>
      <c r="W134" s="130"/>
      <c r="X134" s="130"/>
      <c r="Y134" s="130"/>
      <c r="Z134" s="130"/>
      <c r="AA134" s="95">
        <f t="shared" si="32"/>
        <v>0</v>
      </c>
      <c r="AB134" s="130"/>
      <c r="AC134" s="130"/>
      <c r="AD134" s="130"/>
      <c r="AE134" s="130"/>
      <c r="AF134" s="95">
        <f t="shared" si="33"/>
        <v>0</v>
      </c>
      <c r="AG134" s="173"/>
      <c r="AH134" s="173"/>
      <c r="AI134" s="173"/>
      <c r="AJ134" s="201">
        <v>1</v>
      </c>
      <c r="AK134" s="95">
        <f>AJ134+AI134+AH134+AG134</f>
        <v>1</v>
      </c>
      <c r="AL134" s="96"/>
      <c r="AM134" s="173"/>
      <c r="AN134" s="173"/>
      <c r="AO134" s="130"/>
      <c r="AP134" s="130"/>
      <c r="AQ134" s="95">
        <f>AP134+AO134+AN134+AM134</f>
        <v>0</v>
      </c>
      <c r="AR134" s="173"/>
      <c r="AS134" s="173"/>
      <c r="AT134" s="173"/>
      <c r="AU134" s="173"/>
      <c r="AV134" s="95">
        <f>AU134+AT134+AS134+AR134</f>
        <v>0</v>
      </c>
      <c r="AW134" s="173"/>
      <c r="AX134" s="173"/>
      <c r="AY134" s="130"/>
      <c r="AZ134" s="130"/>
      <c r="BA134" s="95">
        <f>AZ134+AY134+AX134+AW134</f>
        <v>0</v>
      </c>
      <c r="BB134" s="96"/>
      <c r="BC134" s="130"/>
      <c r="BD134" s="130"/>
      <c r="BE134" s="130"/>
      <c r="BF134" s="130"/>
      <c r="BG134" s="95">
        <f t="shared" si="37"/>
        <v>0</v>
      </c>
      <c r="BH134" s="130"/>
      <c r="BI134" s="130"/>
      <c r="BJ134" s="130"/>
      <c r="BK134" s="130"/>
      <c r="BL134" s="95">
        <f t="shared" si="38"/>
        <v>0</v>
      </c>
      <c r="BM134" s="130"/>
      <c r="BN134" s="130"/>
      <c r="BO134" s="130"/>
      <c r="BP134" s="130"/>
      <c r="BQ134" s="95">
        <f t="shared" si="39"/>
        <v>0</v>
      </c>
      <c r="BR134" s="96"/>
      <c r="BS134" s="133"/>
    </row>
    <row r="135" spans="1:71" ht="39" thickBot="1" x14ac:dyDescent="0.6">
      <c r="A135" s="254">
        <v>103</v>
      </c>
      <c r="B135" s="207">
        <v>358</v>
      </c>
      <c r="C135" s="262">
        <v>472701001</v>
      </c>
      <c r="D135" s="263"/>
      <c r="E135" s="221" t="s">
        <v>1001</v>
      </c>
      <c r="F135" s="87"/>
      <c r="G135" s="130"/>
      <c r="H135" s="130"/>
      <c r="I135" s="130"/>
      <c r="J135" s="130"/>
      <c r="K135" s="95"/>
      <c r="L135" s="130"/>
      <c r="M135" s="130"/>
      <c r="N135" s="130"/>
      <c r="O135" s="130"/>
      <c r="P135" s="95"/>
      <c r="Q135" s="130"/>
      <c r="R135" s="130"/>
      <c r="S135" s="130"/>
      <c r="T135" s="130"/>
      <c r="U135" s="95"/>
      <c r="V135" s="96"/>
      <c r="W135" s="130"/>
      <c r="X135" s="130"/>
      <c r="Y135" s="130"/>
      <c r="Z135" s="130"/>
      <c r="AA135" s="95"/>
      <c r="AB135" s="130"/>
      <c r="AC135" s="130"/>
      <c r="AD135" s="130"/>
      <c r="AE135" s="130"/>
      <c r="AF135" s="95"/>
      <c r="AG135" s="173"/>
      <c r="AH135" s="173"/>
      <c r="AI135" s="173"/>
      <c r="AJ135" s="173"/>
      <c r="AK135" s="95"/>
      <c r="AL135" s="96"/>
      <c r="AM135" s="201">
        <v>1</v>
      </c>
      <c r="AN135" s="173"/>
      <c r="AO135" s="130"/>
      <c r="AP135" s="130"/>
      <c r="AQ135" s="95"/>
      <c r="AR135" s="173"/>
      <c r="AS135" s="173"/>
      <c r="AT135" s="173"/>
      <c r="AU135" s="173"/>
      <c r="AV135" s="95"/>
      <c r="AW135" s="173"/>
      <c r="AX135" s="173"/>
      <c r="AY135" s="130"/>
      <c r="AZ135" s="130"/>
      <c r="BA135" s="95"/>
      <c r="BB135" s="96"/>
      <c r="BC135" s="130"/>
      <c r="BD135" s="130"/>
      <c r="BE135" s="130"/>
      <c r="BF135" s="130"/>
      <c r="BG135" s="95"/>
      <c r="BH135" s="130"/>
      <c r="BI135" s="130"/>
      <c r="BJ135" s="130"/>
      <c r="BK135" s="130"/>
      <c r="BL135" s="95"/>
      <c r="BM135" s="130"/>
      <c r="BN135" s="130"/>
      <c r="BO135" s="130"/>
      <c r="BP135" s="130"/>
      <c r="BQ135" s="95"/>
      <c r="BR135" s="96"/>
      <c r="BS135" s="133"/>
    </row>
    <row r="136" spans="1:71" ht="77.25" thickBot="1" x14ac:dyDescent="0.25">
      <c r="A136" s="254">
        <v>104</v>
      </c>
      <c r="B136" s="183">
        <v>170</v>
      </c>
      <c r="C136" s="260">
        <v>472701001</v>
      </c>
      <c r="D136" s="261"/>
      <c r="E136" s="221" t="s">
        <v>1080</v>
      </c>
      <c r="F136" s="87"/>
      <c r="G136" s="130"/>
      <c r="H136" s="130"/>
      <c r="I136" s="130"/>
      <c r="J136" s="130"/>
      <c r="K136" s="95">
        <f t="shared" si="29"/>
        <v>0</v>
      </c>
      <c r="L136" s="130"/>
      <c r="M136" s="130"/>
      <c r="N136" s="130"/>
      <c r="O136" s="130"/>
      <c r="P136" s="95">
        <f t="shared" si="30"/>
        <v>0</v>
      </c>
      <c r="Q136" s="130"/>
      <c r="R136" s="130"/>
      <c r="S136" s="130"/>
      <c r="T136" s="130"/>
      <c r="U136" s="95">
        <f t="shared" si="31"/>
        <v>0</v>
      </c>
      <c r="V136" s="96"/>
      <c r="W136" s="130"/>
      <c r="X136" s="130"/>
      <c r="Y136" s="130"/>
      <c r="Z136" s="130"/>
      <c r="AA136" s="95">
        <f t="shared" si="32"/>
        <v>0</v>
      </c>
      <c r="AB136" s="130"/>
      <c r="AC136" s="130"/>
      <c r="AD136" s="130"/>
      <c r="AE136" s="130"/>
      <c r="AF136" s="95">
        <f t="shared" si="33"/>
        <v>0</v>
      </c>
      <c r="AG136" s="173"/>
      <c r="AH136" s="173"/>
      <c r="AI136" s="173"/>
      <c r="AJ136" s="173"/>
      <c r="AK136" s="95">
        <f>AJ136+AI136+AH136+AG136</f>
        <v>0</v>
      </c>
      <c r="AL136" s="96"/>
      <c r="AM136" s="201">
        <v>1</v>
      </c>
      <c r="AN136" s="173"/>
      <c r="AO136" s="130"/>
      <c r="AP136" s="130"/>
      <c r="AQ136" s="95">
        <f>AP136+AO136+AN136+AM136</f>
        <v>1</v>
      </c>
      <c r="AR136" s="173"/>
      <c r="AS136" s="173"/>
      <c r="AT136" s="173"/>
      <c r="AU136" s="173"/>
      <c r="AV136" s="95">
        <f>AU136+AT136+AS136+AR136</f>
        <v>0</v>
      </c>
      <c r="AW136" s="173"/>
      <c r="AX136" s="173"/>
      <c r="AY136" s="130"/>
      <c r="AZ136" s="130"/>
      <c r="BA136" s="95">
        <f>AZ136+AY136+AX136+AW136</f>
        <v>0</v>
      </c>
      <c r="BB136" s="96"/>
      <c r="BC136" s="130"/>
      <c r="BD136" s="130"/>
      <c r="BE136" s="130"/>
      <c r="BF136" s="130"/>
      <c r="BG136" s="95">
        <f t="shared" si="37"/>
        <v>0</v>
      </c>
      <c r="BH136" s="130"/>
      <c r="BI136" s="130"/>
      <c r="BJ136" s="130"/>
      <c r="BK136" s="130"/>
      <c r="BL136" s="95">
        <f t="shared" si="38"/>
        <v>0</v>
      </c>
      <c r="BM136" s="130"/>
      <c r="BN136" s="130"/>
      <c r="BO136" s="130"/>
      <c r="BP136" s="130"/>
      <c r="BQ136" s="95">
        <f t="shared" si="39"/>
        <v>0</v>
      </c>
      <c r="BR136" s="96"/>
      <c r="BS136" s="133"/>
    </row>
    <row r="137" spans="1:71" ht="39" thickBot="1" x14ac:dyDescent="0.25">
      <c r="A137" s="254">
        <v>105</v>
      </c>
      <c r="B137" s="183">
        <v>30</v>
      </c>
      <c r="C137" s="260">
        <v>472701001</v>
      </c>
      <c r="D137" s="261"/>
      <c r="E137" s="221" t="s">
        <v>1055</v>
      </c>
      <c r="F137" s="87"/>
      <c r="G137" s="130"/>
      <c r="H137" s="130"/>
      <c r="I137" s="130"/>
      <c r="J137" s="130"/>
      <c r="K137" s="95">
        <f t="shared" si="29"/>
        <v>0</v>
      </c>
      <c r="L137" s="130"/>
      <c r="M137" s="130"/>
      <c r="N137" s="130"/>
      <c r="O137" s="130"/>
      <c r="P137" s="95">
        <f t="shared" si="30"/>
        <v>0</v>
      </c>
      <c r="Q137" s="130"/>
      <c r="R137" s="130"/>
      <c r="S137" s="130"/>
      <c r="T137" s="130"/>
      <c r="U137" s="95">
        <f t="shared" si="31"/>
        <v>0</v>
      </c>
      <c r="V137" s="96"/>
      <c r="W137" s="130"/>
      <c r="X137" s="130"/>
      <c r="Y137" s="130"/>
      <c r="Z137" s="130"/>
      <c r="AA137" s="95">
        <f t="shared" si="32"/>
        <v>0</v>
      </c>
      <c r="AB137" s="130"/>
      <c r="AC137" s="130"/>
      <c r="AD137" s="130"/>
      <c r="AE137" s="130"/>
      <c r="AF137" s="95">
        <f t="shared" si="33"/>
        <v>0</v>
      </c>
      <c r="AG137" s="173"/>
      <c r="AH137" s="173"/>
      <c r="AI137" s="173"/>
      <c r="AJ137" s="173"/>
      <c r="AK137" s="95">
        <f>AJ137+AI137+AH137+AG137</f>
        <v>0</v>
      </c>
      <c r="AL137" s="96"/>
      <c r="AM137" s="201">
        <v>1</v>
      </c>
      <c r="AN137" s="173"/>
      <c r="AO137" s="130"/>
      <c r="AP137" s="130"/>
      <c r="AQ137" s="95">
        <f>AP137+AO137+AN137+AM137</f>
        <v>1</v>
      </c>
      <c r="AR137" s="173"/>
      <c r="AS137" s="173"/>
      <c r="AT137" s="173"/>
      <c r="AU137" s="173"/>
      <c r="AV137" s="95">
        <f>AU137+AT137+AS137+AR137</f>
        <v>0</v>
      </c>
      <c r="AW137" s="173"/>
      <c r="AX137" s="173"/>
      <c r="AY137" s="130"/>
      <c r="AZ137" s="130"/>
      <c r="BA137" s="95">
        <f>AZ137+AY137+AX137+AW137</f>
        <v>0</v>
      </c>
      <c r="BB137" s="96"/>
      <c r="BC137" s="130"/>
      <c r="BD137" s="130"/>
      <c r="BE137" s="130"/>
      <c r="BF137" s="130"/>
      <c r="BG137" s="95">
        <f t="shared" si="37"/>
        <v>0</v>
      </c>
      <c r="BH137" s="130"/>
      <c r="BI137" s="130"/>
      <c r="BJ137" s="130"/>
      <c r="BK137" s="130"/>
      <c r="BL137" s="95">
        <f t="shared" si="38"/>
        <v>0</v>
      </c>
      <c r="BM137" s="130"/>
      <c r="BN137" s="130"/>
      <c r="BO137" s="130"/>
      <c r="BP137" s="130"/>
      <c r="BQ137" s="95">
        <f t="shared" si="39"/>
        <v>0</v>
      </c>
      <c r="BR137" s="96"/>
      <c r="BS137" s="133"/>
    </row>
    <row r="138" spans="1:71" ht="37.5" customHeight="1" thickBot="1" x14ac:dyDescent="0.55000000000000004">
      <c r="A138" s="254"/>
      <c r="B138" s="271" t="s">
        <v>1102</v>
      </c>
      <c r="C138" s="272"/>
      <c r="D138" s="272"/>
      <c r="E138" s="273"/>
      <c r="F138" s="153"/>
      <c r="G138" s="171" t="e">
        <f>#REF!+#REF!+G129+#REF!+G126+#REF!+G124</f>
        <v>#REF!</v>
      </c>
      <c r="H138" s="171" t="e">
        <f>#REF!+#REF!+H129+#REF!+H126+#REF!+H124</f>
        <v>#REF!</v>
      </c>
      <c r="I138" s="171" t="e">
        <f>#REF!+#REF!+I129+#REF!+I126+#REF!+I124</f>
        <v>#REF!</v>
      </c>
      <c r="J138" s="171" t="e">
        <f>#REF!+#REF!+J129+#REF!+J126+#REF!+J124</f>
        <v>#REF!</v>
      </c>
      <c r="K138" s="171" t="e">
        <f>J138+I138+H138+G138</f>
        <v>#REF!</v>
      </c>
      <c r="L138" s="171" t="e">
        <f>#REF!+#REF!+L129+#REF!+L126+#REF!+L124</f>
        <v>#REF!</v>
      </c>
      <c r="M138" s="171" t="e">
        <f>#REF!+#REF!+M129+#REF!+M126+#REF!+M124</f>
        <v>#REF!</v>
      </c>
      <c r="N138" s="171" t="e">
        <f>#REF!+#REF!+N129+#REF!+N126+#REF!+N124</f>
        <v>#REF!</v>
      </c>
      <c r="O138" s="171" t="e">
        <f>#REF!+#REF!+O129+#REF!+O126+#REF!+O124</f>
        <v>#REF!</v>
      </c>
      <c r="P138" s="171" t="e">
        <f>O138+N138+M138+L138</f>
        <v>#REF!</v>
      </c>
      <c r="Q138" s="171" t="e">
        <f>#REF!+#REF!+Q129+#REF!+Q126+#REF!+Q124</f>
        <v>#REF!</v>
      </c>
      <c r="R138" s="171" t="e">
        <f>#REF!+#REF!+R129+#REF!+R126+#REF!+R124</f>
        <v>#REF!</v>
      </c>
      <c r="S138" s="171" t="e">
        <f>#REF!+#REF!+S129+#REF!+S126+#REF!+S124</f>
        <v>#REF!</v>
      </c>
      <c r="T138" s="171" t="e">
        <f>#REF!+#REF!+T129+#REF!+T126+#REF!+T124</f>
        <v>#REF!</v>
      </c>
      <c r="U138" s="171" t="e">
        <f>T138+S138+R138+Q138</f>
        <v>#REF!</v>
      </c>
      <c r="V138" s="172" t="e">
        <f>U138+P138+K138</f>
        <v>#REF!</v>
      </c>
      <c r="W138" s="171" t="e">
        <f>#REF!+#REF!+W129+#REF!+W126+#REF!+W124</f>
        <v>#REF!</v>
      </c>
      <c r="X138" s="171" t="e">
        <f>#REF!+#REF!+X129+#REF!+X126+#REF!+X124</f>
        <v>#REF!</v>
      </c>
      <c r="Y138" s="171" t="e">
        <f>#REF!+#REF!+Y129+#REF!+Y126+#REF!+Y124</f>
        <v>#REF!</v>
      </c>
      <c r="Z138" s="171" t="e">
        <f>#REF!+#REF!+Z129+#REF!+Z126+#REF!+Z124</f>
        <v>#REF!</v>
      </c>
      <c r="AA138" s="171" t="e">
        <f>Z138+Y138+X138+W138</f>
        <v>#REF!</v>
      </c>
      <c r="AB138" s="171" t="e">
        <f>#REF!+#REF!+AB129+#REF!+AB126+#REF!+AB124</f>
        <v>#REF!</v>
      </c>
      <c r="AC138" s="171" t="e">
        <f>#REF!+#REF!+AC129+#REF!+AC126+#REF!+AC124</f>
        <v>#REF!</v>
      </c>
      <c r="AD138" s="171" t="e">
        <f>#REF!+#REF!+AD129+#REF!+AD126+#REF!+AD124</f>
        <v>#REF!</v>
      </c>
      <c r="AE138" s="171" t="e">
        <f>#REF!+#REF!+AE129+#REF!+AE126+#REF!+AE124</f>
        <v>#REF!</v>
      </c>
      <c r="AF138" s="171" t="e">
        <f>AE138+AD138+AC138+AB138</f>
        <v>#REF!</v>
      </c>
      <c r="AG138" s="174">
        <f>AG127+AG126+AG124</f>
        <v>0</v>
      </c>
      <c r="AH138" s="99">
        <v>1</v>
      </c>
      <c r="AI138" s="99">
        <v>4</v>
      </c>
      <c r="AJ138" s="99">
        <f>AJ134+AJ133+AJ132+AJ131+AJ130+AJ129</f>
        <v>6</v>
      </c>
      <c r="AK138" s="99">
        <f>AJ138+AI138+AH138</f>
        <v>11</v>
      </c>
      <c r="AL138" s="106">
        <v>11</v>
      </c>
      <c r="AM138" s="99">
        <f>SUM(AM135:AM137)</f>
        <v>3</v>
      </c>
      <c r="AN138" s="99"/>
      <c r="AO138" s="171" t="e">
        <f>#REF!+#REF!+AO129+#REF!+AO126+#REF!+AO124</f>
        <v>#REF!</v>
      </c>
      <c r="AP138" s="171" t="e">
        <f>#REF!+#REF!+AP129+#REF!+AP126+#REF!+AP124</f>
        <v>#REF!</v>
      </c>
      <c r="AQ138" s="99">
        <f>AN138+AM138</f>
        <v>3</v>
      </c>
      <c r="AR138" s="99"/>
      <c r="AS138" s="99"/>
      <c r="AT138" s="99"/>
      <c r="AU138" s="99"/>
      <c r="AV138" s="99"/>
      <c r="AW138" s="99"/>
      <c r="AX138" s="99"/>
      <c r="AY138" s="171" t="e">
        <f>#REF!+#REF!+AY129+#REF!+AY126+#REF!+AY124</f>
        <v>#REF!</v>
      </c>
      <c r="AZ138" s="171" t="e">
        <f>#REF!+#REF!+AZ129+#REF!+AZ126+#REF!+AZ124</f>
        <v>#REF!</v>
      </c>
      <c r="BA138" s="99"/>
      <c r="BB138" s="106">
        <f>BA138+AV138+AQ138</f>
        <v>3</v>
      </c>
      <c r="BC138" s="171" t="e">
        <f>#REF!+#REF!+BC129+#REF!+BC126+#REF!+BC124</f>
        <v>#REF!</v>
      </c>
      <c r="BD138" s="171" t="e">
        <f>#REF!+#REF!+BD129+#REF!+BD126+#REF!+BD124</f>
        <v>#REF!</v>
      </c>
      <c r="BE138" s="171" t="e">
        <f>#REF!+#REF!+BE129+#REF!+BE126+#REF!+BE124</f>
        <v>#REF!</v>
      </c>
      <c r="BF138" s="171" t="e">
        <f>#REF!+#REF!+BF129+#REF!+BF126+#REF!+BF124</f>
        <v>#REF!</v>
      </c>
      <c r="BG138" s="171" t="e">
        <f>BF138+BE138+BD138+BC138</f>
        <v>#REF!</v>
      </c>
      <c r="BH138" s="171" t="e">
        <f>#REF!+#REF!+BH129+#REF!+BH126+#REF!+BH124</f>
        <v>#REF!</v>
      </c>
      <c r="BI138" s="171" t="e">
        <f>#REF!+#REF!+BI129+#REF!+BI126+#REF!+BI124</f>
        <v>#REF!</v>
      </c>
      <c r="BJ138" s="171" t="e">
        <f>#REF!+#REF!+BJ129+#REF!+BJ126+#REF!+BJ124</f>
        <v>#REF!</v>
      </c>
      <c r="BK138" s="171" t="e">
        <f>#REF!+#REF!+BK129+#REF!+BK126+#REF!+BK124</f>
        <v>#REF!</v>
      </c>
      <c r="BL138" s="171" t="e">
        <f>BK138+BJ138+BI138+BH138</f>
        <v>#REF!</v>
      </c>
      <c r="BM138" s="171" t="e">
        <f>#REF!+#REF!+BM129+#REF!+BM126+#REF!+BM124</f>
        <v>#REF!</v>
      </c>
      <c r="BN138" s="171" t="e">
        <f>#REF!+#REF!+BN129+#REF!+BN126+#REF!+BN124</f>
        <v>#REF!</v>
      </c>
      <c r="BO138" s="171" t="e">
        <f>#REF!+#REF!+BO129+#REF!+BO126+#REF!+BO124</f>
        <v>#REF!</v>
      </c>
      <c r="BP138" s="171" t="e">
        <f>#REF!+#REF!+BP129+#REF!+BP126+#REF!+BP124</f>
        <v>#REF!</v>
      </c>
      <c r="BQ138" s="171" t="e">
        <f>BP138+BO138+BN138+BM138</f>
        <v>#REF!</v>
      </c>
      <c r="BR138" s="106"/>
      <c r="BS138" s="100">
        <f>BB138+AL138</f>
        <v>14</v>
      </c>
    </row>
    <row r="139" spans="1:71" ht="39" thickBot="1" x14ac:dyDescent="0.55000000000000004">
      <c r="A139" s="254"/>
      <c r="B139" s="334" t="s">
        <v>970</v>
      </c>
      <c r="C139" s="335"/>
      <c r="D139" s="335"/>
      <c r="E139" s="336"/>
      <c r="F139" s="15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8"/>
      <c r="U139" s="107"/>
      <c r="V139" s="108"/>
      <c r="W139" s="108"/>
      <c r="X139" s="108"/>
      <c r="Y139" s="108"/>
      <c r="Z139" s="108"/>
      <c r="AA139" s="107"/>
      <c r="AB139" s="108"/>
      <c r="AC139" s="108"/>
      <c r="AD139" s="108"/>
      <c r="AE139" s="108"/>
      <c r="AF139" s="107"/>
      <c r="AG139" s="108"/>
      <c r="AH139" s="108"/>
      <c r="AI139" s="108"/>
      <c r="AJ139" s="108"/>
      <c r="AK139" s="107"/>
      <c r="AL139" s="108"/>
      <c r="AM139" s="108"/>
      <c r="AN139" s="108"/>
      <c r="AO139" s="108"/>
      <c r="AP139" s="108"/>
      <c r="AQ139" s="107"/>
      <c r="AR139" s="108"/>
      <c r="AS139" s="108"/>
      <c r="AT139" s="108"/>
      <c r="AU139" s="108"/>
      <c r="AV139" s="107"/>
      <c r="AW139" s="108"/>
      <c r="AX139" s="108"/>
      <c r="AY139" s="108"/>
      <c r="AZ139" s="108"/>
      <c r="BA139" s="107"/>
      <c r="BB139" s="108"/>
      <c r="BC139" s="108"/>
      <c r="BD139" s="109"/>
      <c r="BE139" s="109"/>
      <c r="BF139" s="109"/>
      <c r="BG139" s="107"/>
      <c r="BH139" s="109"/>
      <c r="BI139" s="109"/>
      <c r="BJ139" s="109"/>
      <c r="BK139" s="109"/>
      <c r="BL139" s="107"/>
      <c r="BM139" s="109"/>
      <c r="BN139" s="109"/>
      <c r="BO139" s="109"/>
      <c r="BP139" s="109"/>
      <c r="BQ139" s="107"/>
      <c r="BR139" s="123"/>
      <c r="BS139" s="125"/>
    </row>
    <row r="140" spans="1:71" ht="39" customHeight="1" thickBot="1" x14ac:dyDescent="0.25">
      <c r="A140" s="254">
        <v>106</v>
      </c>
      <c r="B140" s="183">
        <v>382</v>
      </c>
      <c r="C140" s="260">
        <v>471501001</v>
      </c>
      <c r="D140" s="261"/>
      <c r="E140" s="221" t="s">
        <v>1010</v>
      </c>
      <c r="F140" s="87"/>
      <c r="G140" s="130"/>
      <c r="H140" s="130"/>
      <c r="I140" s="130"/>
      <c r="J140" s="130"/>
      <c r="K140" s="95">
        <f>J140+I140+H140+G140</f>
        <v>0</v>
      </c>
      <c r="L140" s="130"/>
      <c r="M140" s="130"/>
      <c r="N140" s="130"/>
      <c r="O140" s="130"/>
      <c r="P140" s="95">
        <f>O140+N140+M140+L140</f>
        <v>0</v>
      </c>
      <c r="Q140" s="130"/>
      <c r="R140" s="130"/>
      <c r="S140" s="130"/>
      <c r="T140" s="130"/>
      <c r="U140" s="95">
        <f>T140+S140+R140+Q140</f>
        <v>0</v>
      </c>
      <c r="V140" s="96"/>
      <c r="W140" s="130"/>
      <c r="X140" s="130"/>
      <c r="Y140" s="130"/>
      <c r="Z140" s="130"/>
      <c r="AA140" s="95">
        <f>Z140+Y140+X140+W140</f>
        <v>0</v>
      </c>
      <c r="AB140" s="130"/>
      <c r="AC140" s="130"/>
      <c r="AD140" s="130"/>
      <c r="AE140" s="130"/>
      <c r="AF140" s="95">
        <f>AE140+AD140+AC140+AB140</f>
        <v>0</v>
      </c>
      <c r="AG140" s="130"/>
      <c r="AH140" s="130"/>
      <c r="AI140" s="130"/>
      <c r="AJ140" s="130"/>
      <c r="AK140" s="95">
        <f>AJ140+AI140+AH140+AG140</f>
        <v>0</v>
      </c>
      <c r="AL140" s="96"/>
      <c r="AM140" s="173"/>
      <c r="AN140" s="201">
        <v>1</v>
      </c>
      <c r="AO140" s="173"/>
      <c r="AP140" s="163"/>
      <c r="AQ140" s="95">
        <f>AP140+AO140+AN140+AM140</f>
        <v>1</v>
      </c>
      <c r="AR140" s="173"/>
      <c r="AS140" s="173"/>
      <c r="AT140" s="173"/>
      <c r="AU140" s="130"/>
      <c r="AV140" s="95">
        <f>AU140+AT140+AS140+AR140</f>
        <v>0</v>
      </c>
      <c r="AW140" s="173"/>
      <c r="AX140" s="173"/>
      <c r="AY140" s="173"/>
      <c r="AZ140" s="163"/>
      <c r="BA140" s="95">
        <f>AZ140+AY140+AX140+AW140</f>
        <v>0</v>
      </c>
      <c r="BB140" s="96"/>
      <c r="BC140" s="130"/>
      <c r="BD140" s="130"/>
      <c r="BE140" s="130"/>
      <c r="BF140" s="130"/>
      <c r="BG140" s="95">
        <f>BF140+BE140+BD140+BC140</f>
        <v>0</v>
      </c>
      <c r="BH140" s="130"/>
      <c r="BI140" s="130"/>
      <c r="BJ140" s="130"/>
      <c r="BK140" s="130"/>
      <c r="BL140" s="95">
        <f>BK140+BJ140+BI140+BH140</f>
        <v>0</v>
      </c>
      <c r="BM140" s="130"/>
      <c r="BN140" s="130"/>
      <c r="BO140" s="130"/>
      <c r="BP140" s="130"/>
      <c r="BQ140" s="95">
        <f>BP140+BO140+BN140+BM140</f>
        <v>0</v>
      </c>
      <c r="BR140" s="96"/>
      <c r="BS140" s="133"/>
    </row>
    <row r="141" spans="1:71" ht="77.25" thickBot="1" x14ac:dyDescent="0.25">
      <c r="A141" s="254">
        <v>107</v>
      </c>
      <c r="B141" s="183">
        <v>420</v>
      </c>
      <c r="C141" s="260">
        <v>471501001</v>
      </c>
      <c r="D141" s="261"/>
      <c r="E141" s="221" t="s">
        <v>1022</v>
      </c>
      <c r="F141" s="87"/>
      <c r="G141" s="130"/>
      <c r="H141" s="130"/>
      <c r="I141" s="130"/>
      <c r="J141" s="130"/>
      <c r="K141" s="95"/>
      <c r="L141" s="130"/>
      <c r="M141" s="130"/>
      <c r="N141" s="130"/>
      <c r="O141" s="130"/>
      <c r="P141" s="95"/>
      <c r="Q141" s="130"/>
      <c r="R141" s="130"/>
      <c r="S141" s="130"/>
      <c r="T141" s="130"/>
      <c r="U141" s="95"/>
      <c r="V141" s="96"/>
      <c r="W141" s="130"/>
      <c r="X141" s="130"/>
      <c r="Y141" s="130"/>
      <c r="Z141" s="130"/>
      <c r="AA141" s="95"/>
      <c r="AB141" s="130"/>
      <c r="AC141" s="130"/>
      <c r="AD141" s="130"/>
      <c r="AE141" s="130"/>
      <c r="AF141" s="95"/>
      <c r="AG141" s="130"/>
      <c r="AH141" s="130"/>
      <c r="AI141" s="130"/>
      <c r="AJ141" s="130"/>
      <c r="AK141" s="95"/>
      <c r="AL141" s="96"/>
      <c r="AM141" s="173"/>
      <c r="AN141" s="201">
        <v>1</v>
      </c>
      <c r="AO141" s="173"/>
      <c r="AP141" s="163"/>
      <c r="AQ141" s="95"/>
      <c r="AR141" s="173"/>
      <c r="AS141" s="173"/>
      <c r="AT141" s="173"/>
      <c r="AU141" s="130"/>
      <c r="AV141" s="95"/>
      <c r="AW141" s="173"/>
      <c r="AX141" s="173"/>
      <c r="AY141" s="173"/>
      <c r="AZ141" s="163"/>
      <c r="BA141" s="95"/>
      <c r="BB141" s="96"/>
      <c r="BC141" s="130"/>
      <c r="BD141" s="130"/>
      <c r="BE141" s="130"/>
      <c r="BF141" s="130"/>
      <c r="BG141" s="95"/>
      <c r="BH141" s="130"/>
      <c r="BI141" s="130"/>
      <c r="BJ141" s="130"/>
      <c r="BK141" s="130"/>
      <c r="BL141" s="95"/>
      <c r="BM141" s="130"/>
      <c r="BN141" s="130"/>
      <c r="BO141" s="130"/>
      <c r="BP141" s="130"/>
      <c r="BQ141" s="95"/>
      <c r="BR141" s="96"/>
      <c r="BS141" s="133"/>
    </row>
    <row r="142" spans="1:71" ht="39" thickBot="1" x14ac:dyDescent="0.25">
      <c r="A142" s="254">
        <v>108</v>
      </c>
      <c r="B142" s="183">
        <v>438</v>
      </c>
      <c r="C142" s="260">
        <v>471501001</v>
      </c>
      <c r="D142" s="261"/>
      <c r="E142" s="221" t="s">
        <v>1031</v>
      </c>
      <c r="F142" s="87"/>
      <c r="G142" s="130"/>
      <c r="H142" s="130"/>
      <c r="I142" s="130"/>
      <c r="J142" s="130"/>
      <c r="K142" s="95"/>
      <c r="L142" s="130"/>
      <c r="M142" s="130"/>
      <c r="N142" s="130"/>
      <c r="O142" s="130"/>
      <c r="P142" s="95"/>
      <c r="Q142" s="130"/>
      <c r="R142" s="130"/>
      <c r="S142" s="130"/>
      <c r="T142" s="130"/>
      <c r="U142" s="95"/>
      <c r="V142" s="96"/>
      <c r="W142" s="130"/>
      <c r="X142" s="130"/>
      <c r="Y142" s="130"/>
      <c r="Z142" s="130"/>
      <c r="AA142" s="95"/>
      <c r="AB142" s="130"/>
      <c r="AC142" s="130"/>
      <c r="AD142" s="130"/>
      <c r="AE142" s="130"/>
      <c r="AF142" s="95"/>
      <c r="AG142" s="130"/>
      <c r="AH142" s="130"/>
      <c r="AI142" s="130"/>
      <c r="AJ142" s="130"/>
      <c r="AK142" s="95"/>
      <c r="AL142" s="96"/>
      <c r="AM142" s="173"/>
      <c r="AN142" s="201">
        <v>1</v>
      </c>
      <c r="AO142" s="173"/>
      <c r="AP142" s="163"/>
      <c r="AQ142" s="95"/>
      <c r="AR142" s="173"/>
      <c r="AS142" s="173"/>
      <c r="AT142" s="173"/>
      <c r="AU142" s="130"/>
      <c r="AV142" s="95"/>
      <c r="AW142" s="173"/>
      <c r="AX142" s="173"/>
      <c r="AY142" s="173"/>
      <c r="AZ142" s="163"/>
      <c r="BA142" s="95"/>
      <c r="BB142" s="96"/>
      <c r="BC142" s="130"/>
      <c r="BD142" s="130"/>
      <c r="BE142" s="130"/>
      <c r="BF142" s="130"/>
      <c r="BG142" s="95"/>
      <c r="BH142" s="130"/>
      <c r="BI142" s="130"/>
      <c r="BJ142" s="130"/>
      <c r="BK142" s="130"/>
      <c r="BL142" s="95"/>
      <c r="BM142" s="130"/>
      <c r="BN142" s="130"/>
      <c r="BO142" s="130"/>
      <c r="BP142" s="130"/>
      <c r="BQ142" s="95"/>
      <c r="BR142" s="96"/>
      <c r="BS142" s="133"/>
    </row>
    <row r="143" spans="1:71" ht="39" customHeight="1" thickBot="1" x14ac:dyDescent="0.25">
      <c r="A143" s="254">
        <v>109</v>
      </c>
      <c r="B143" s="183">
        <v>409</v>
      </c>
      <c r="C143" s="260">
        <v>471501001</v>
      </c>
      <c r="D143" s="261"/>
      <c r="E143" s="221" t="s">
        <v>1017</v>
      </c>
      <c r="F143" s="87"/>
      <c r="G143" s="130"/>
      <c r="H143" s="130"/>
      <c r="I143" s="130"/>
      <c r="J143" s="130"/>
      <c r="K143" s="95"/>
      <c r="L143" s="130"/>
      <c r="M143" s="130"/>
      <c r="N143" s="130"/>
      <c r="O143" s="130"/>
      <c r="P143" s="95"/>
      <c r="Q143" s="130"/>
      <c r="R143" s="130"/>
      <c r="S143" s="130"/>
      <c r="T143" s="130"/>
      <c r="U143" s="95"/>
      <c r="V143" s="96"/>
      <c r="W143" s="130"/>
      <c r="X143" s="130"/>
      <c r="Y143" s="130"/>
      <c r="Z143" s="130"/>
      <c r="AA143" s="95"/>
      <c r="AB143" s="130"/>
      <c r="AC143" s="130"/>
      <c r="AD143" s="130"/>
      <c r="AE143" s="130"/>
      <c r="AF143" s="95"/>
      <c r="AG143" s="130"/>
      <c r="AH143" s="130"/>
      <c r="AI143" s="130"/>
      <c r="AJ143" s="130"/>
      <c r="AK143" s="95"/>
      <c r="AL143" s="96"/>
      <c r="AM143" s="173"/>
      <c r="AN143" s="201">
        <v>1</v>
      </c>
      <c r="AO143" s="163"/>
      <c r="AP143" s="173"/>
      <c r="AQ143" s="95"/>
      <c r="AR143" s="173"/>
      <c r="AS143" s="173"/>
      <c r="AT143" s="173"/>
      <c r="AU143" s="173"/>
      <c r="AV143" s="95"/>
      <c r="AW143" s="173"/>
      <c r="AX143" s="173"/>
      <c r="AY143" s="163"/>
      <c r="AZ143" s="173"/>
      <c r="BA143" s="95"/>
      <c r="BB143" s="96"/>
      <c r="BC143" s="130"/>
      <c r="BD143" s="130"/>
      <c r="BE143" s="130"/>
      <c r="BF143" s="130"/>
      <c r="BG143" s="95"/>
      <c r="BH143" s="130"/>
      <c r="BI143" s="130"/>
      <c r="BJ143" s="130"/>
      <c r="BK143" s="130"/>
      <c r="BL143" s="95"/>
      <c r="BM143" s="130"/>
      <c r="BN143" s="130"/>
      <c r="BO143" s="130"/>
      <c r="BP143" s="130"/>
      <c r="BQ143" s="95"/>
      <c r="BR143" s="96"/>
      <c r="BS143" s="133"/>
    </row>
    <row r="144" spans="1:71" ht="39" thickBot="1" x14ac:dyDescent="0.25">
      <c r="A144" s="254">
        <v>110</v>
      </c>
      <c r="B144" s="183">
        <v>459</v>
      </c>
      <c r="C144" s="260">
        <v>471501001</v>
      </c>
      <c r="D144" s="261"/>
      <c r="E144" s="221" t="s">
        <v>1086</v>
      </c>
      <c r="F144" s="87"/>
      <c r="G144" s="110"/>
      <c r="H144" s="110"/>
      <c r="I144" s="110"/>
      <c r="J144" s="110"/>
      <c r="K144" s="111">
        <f>J144+I144+H144+G144</f>
        <v>0</v>
      </c>
      <c r="L144" s="110"/>
      <c r="M144" s="110"/>
      <c r="N144" s="110"/>
      <c r="O144" s="110"/>
      <c r="P144" s="111">
        <f>O144+N144+M144+L144</f>
        <v>0</v>
      </c>
      <c r="Q144" s="110"/>
      <c r="R144" s="110"/>
      <c r="S144" s="110"/>
      <c r="T144" s="110"/>
      <c r="U144" s="111">
        <f>T144+S144+R144+Q144</f>
        <v>0</v>
      </c>
      <c r="V144" s="114"/>
      <c r="W144" s="110"/>
      <c r="X144" s="110"/>
      <c r="Y144" s="110"/>
      <c r="Z144" s="110"/>
      <c r="AA144" s="111">
        <f>Z144+Y144+X144+W144</f>
        <v>0</v>
      </c>
      <c r="AB144" s="110"/>
      <c r="AC144" s="110"/>
      <c r="AD144" s="110"/>
      <c r="AE144" s="110"/>
      <c r="AF144" s="111">
        <f>AE144+AD144+AC144+AB144</f>
        <v>0</v>
      </c>
      <c r="AG144" s="110"/>
      <c r="AH144" s="110"/>
      <c r="AI144" s="110"/>
      <c r="AJ144" s="110"/>
      <c r="AK144" s="111">
        <f>AJ144+AI144+AH144+AG144</f>
        <v>0</v>
      </c>
      <c r="AL144" s="114"/>
      <c r="AM144" s="178"/>
      <c r="AN144" s="178"/>
      <c r="AO144" s="198">
        <v>1</v>
      </c>
      <c r="AP144" s="178"/>
      <c r="AQ144" s="111">
        <f>AP144+AO144+AN144+AM144</f>
        <v>1</v>
      </c>
      <c r="AR144" s="178"/>
      <c r="AS144" s="178"/>
      <c r="AT144" s="178"/>
      <c r="AU144" s="178"/>
      <c r="AV144" s="111">
        <f>AU144+AT144+AS144+AR144</f>
        <v>0</v>
      </c>
      <c r="AW144" s="178"/>
      <c r="AX144" s="178"/>
      <c r="AY144" s="178"/>
      <c r="AZ144" s="178"/>
      <c r="BA144" s="111">
        <f>AZ144+AY144+AX144+AW144</f>
        <v>0</v>
      </c>
      <c r="BB144" s="114"/>
      <c r="BC144" s="110"/>
      <c r="BD144" s="110"/>
      <c r="BE144" s="110"/>
      <c r="BF144" s="110"/>
      <c r="BG144" s="111">
        <f>BF144+BE144+BD144+BC144</f>
        <v>0</v>
      </c>
      <c r="BH144" s="110"/>
      <c r="BI144" s="110"/>
      <c r="BJ144" s="110"/>
      <c r="BK144" s="110"/>
      <c r="BL144" s="111">
        <f>BK144+BJ144+BI144+BH144</f>
        <v>0</v>
      </c>
      <c r="BM144" s="110"/>
      <c r="BN144" s="110"/>
      <c r="BO144" s="110"/>
      <c r="BP144" s="110"/>
      <c r="BQ144" s="111">
        <f>BP144+BO144+BN144+BM144</f>
        <v>0</v>
      </c>
      <c r="BR144" s="114"/>
      <c r="BS144" s="118"/>
    </row>
    <row r="145" spans="1:71" ht="38.25" thickBot="1" x14ac:dyDescent="0.55000000000000004">
      <c r="A145" s="254"/>
      <c r="B145" s="271" t="s">
        <v>1102</v>
      </c>
      <c r="C145" s="272"/>
      <c r="D145" s="272"/>
      <c r="E145" s="273"/>
      <c r="F145" s="153"/>
      <c r="G145" s="176" t="e">
        <f>G144+G140+#REF!</f>
        <v>#REF!</v>
      </c>
      <c r="H145" s="176" t="e">
        <f>H144+H140+#REF!</f>
        <v>#REF!</v>
      </c>
      <c r="I145" s="176" t="e">
        <f>I144+I140+#REF!</f>
        <v>#REF!</v>
      </c>
      <c r="J145" s="176" t="e">
        <f>J144+J140+#REF!</f>
        <v>#REF!</v>
      </c>
      <c r="K145" s="176" t="e">
        <f>J145+I145+H145+G145</f>
        <v>#REF!</v>
      </c>
      <c r="L145" s="176"/>
      <c r="M145" s="176" t="e">
        <f>M144+M140+#REF!</f>
        <v>#REF!</v>
      </c>
      <c r="N145" s="176" t="e">
        <f>N144+N140+#REF!</f>
        <v>#REF!</v>
      </c>
      <c r="O145" s="176" t="e">
        <f>O144+O140+#REF!</f>
        <v>#REF!</v>
      </c>
      <c r="P145" s="176" t="e">
        <f>O145+N145+M145+L145</f>
        <v>#REF!</v>
      </c>
      <c r="Q145" s="176" t="e">
        <f>Q144+Q140+#REF!</f>
        <v>#REF!</v>
      </c>
      <c r="R145" s="176" t="e">
        <f>R144+R140+#REF!</f>
        <v>#REF!</v>
      </c>
      <c r="S145" s="176" t="e">
        <f>S144+S140+#REF!</f>
        <v>#REF!</v>
      </c>
      <c r="T145" s="176" t="e">
        <f>T144+T140+#REF!</f>
        <v>#REF!</v>
      </c>
      <c r="U145" s="176" t="e">
        <f>T145+S145+R145+Q145</f>
        <v>#REF!</v>
      </c>
      <c r="V145" s="177" t="e">
        <f>U145+P145+K145</f>
        <v>#REF!</v>
      </c>
      <c r="W145" s="176" t="e">
        <f>W144+W140+#REF!</f>
        <v>#REF!</v>
      </c>
      <c r="X145" s="176" t="e">
        <f>X144+X140+#REF!</f>
        <v>#REF!</v>
      </c>
      <c r="Y145" s="176" t="e">
        <f>Y144+Y140+#REF!</f>
        <v>#REF!</v>
      </c>
      <c r="Z145" s="176" t="e">
        <f>Z144+Z140+#REF!</f>
        <v>#REF!</v>
      </c>
      <c r="AA145" s="176" t="e">
        <f>Z145+Y145+X145+W145</f>
        <v>#REF!</v>
      </c>
      <c r="AB145" s="176" t="e">
        <f>AB144+AB140+#REF!</f>
        <v>#REF!</v>
      </c>
      <c r="AC145" s="176" t="e">
        <f>AC144+AC140+#REF!</f>
        <v>#REF!</v>
      </c>
      <c r="AD145" s="176" t="e">
        <f>AD144+AD140+#REF!</f>
        <v>#REF!</v>
      </c>
      <c r="AE145" s="176" t="e">
        <f>AE144+AE140+#REF!</f>
        <v>#REF!</v>
      </c>
      <c r="AF145" s="176" t="e">
        <f>AE145+AD145+AC145+AB145</f>
        <v>#REF!</v>
      </c>
      <c r="AG145" s="176" t="e">
        <f>AG144+AG140+#REF!</f>
        <v>#REF!</v>
      </c>
      <c r="AH145" s="176" t="e">
        <f>AH144+AH140+#REF!</f>
        <v>#REF!</v>
      </c>
      <c r="AI145" s="176" t="e">
        <f>AI144+AI140+#REF!</f>
        <v>#REF!</v>
      </c>
      <c r="AJ145" s="176" t="e">
        <f>AJ144+AJ140+#REF!</f>
        <v>#REF!</v>
      </c>
      <c r="AK145" s="176" t="e">
        <f>AJ145+AI145+AH145+AG145</f>
        <v>#REF!</v>
      </c>
      <c r="AL145" s="177" t="e">
        <f>AK145+AF145+AA145</f>
        <v>#REF!</v>
      </c>
      <c r="AM145" s="99"/>
      <c r="AN145" s="99">
        <v>4</v>
      </c>
      <c r="AO145" s="99">
        <f>AO144</f>
        <v>1</v>
      </c>
      <c r="AP145" s="99"/>
      <c r="AQ145" s="99">
        <v>5</v>
      </c>
      <c r="AR145" s="174" t="e">
        <f>#REF!+AR140+#REF!</f>
        <v>#REF!</v>
      </c>
      <c r="AS145" s="174" t="e">
        <f>#REF!+AS144</f>
        <v>#REF!</v>
      </c>
      <c r="AT145" s="99"/>
      <c r="AU145" s="99"/>
      <c r="AV145" s="99"/>
      <c r="AW145" s="99"/>
      <c r="AX145" s="99"/>
      <c r="AY145" s="99"/>
      <c r="AZ145" s="99"/>
      <c r="BA145" s="99"/>
      <c r="BB145" s="106">
        <v>5</v>
      </c>
      <c r="BC145" s="171" t="e">
        <f>BC144+BC140+#REF!</f>
        <v>#REF!</v>
      </c>
      <c r="BD145" s="171" t="e">
        <f>BD144+BD140+#REF!</f>
        <v>#REF!</v>
      </c>
      <c r="BE145" s="171" t="e">
        <f>BE144+BE140+#REF!</f>
        <v>#REF!</v>
      </c>
      <c r="BF145" s="171" t="e">
        <f>BF144+BF140+#REF!</f>
        <v>#REF!</v>
      </c>
      <c r="BG145" s="171" t="e">
        <f>BF145+BE145+BD145+BC145</f>
        <v>#REF!</v>
      </c>
      <c r="BH145" s="171" t="e">
        <f>BH144+BH140+#REF!</f>
        <v>#REF!</v>
      </c>
      <c r="BI145" s="171" t="e">
        <f>BI144+BI140+#REF!</f>
        <v>#REF!</v>
      </c>
      <c r="BJ145" s="171" t="e">
        <f>BJ144+BJ140+#REF!</f>
        <v>#REF!</v>
      </c>
      <c r="BK145" s="171" t="e">
        <f>BK144+BK140+#REF!</f>
        <v>#REF!</v>
      </c>
      <c r="BL145" s="171" t="e">
        <f>BK145+BJ145+BI145+BH145</f>
        <v>#REF!</v>
      </c>
      <c r="BM145" s="171" t="e">
        <f>BM144+BM140+#REF!</f>
        <v>#REF!</v>
      </c>
      <c r="BN145" s="171" t="e">
        <f>BN144+BN140+#REF!</f>
        <v>#REF!</v>
      </c>
      <c r="BO145" s="171" t="e">
        <f>BO144+BO140+#REF!</f>
        <v>#REF!</v>
      </c>
      <c r="BP145" s="171" t="e">
        <f>BP144+BP140+#REF!</f>
        <v>#REF!</v>
      </c>
      <c r="BQ145" s="171" t="e">
        <f>BP145+BO145+BN145+BM145</f>
        <v>#REF!</v>
      </c>
      <c r="BR145" s="106"/>
      <c r="BS145" s="100">
        <f>BB145</f>
        <v>5</v>
      </c>
    </row>
    <row r="146" spans="1:71" ht="39" customHeight="1" thickBot="1" x14ac:dyDescent="0.55000000000000004">
      <c r="A146" s="254"/>
      <c r="B146" s="276" t="s">
        <v>971</v>
      </c>
      <c r="C146" s="277"/>
      <c r="D146" s="277"/>
      <c r="E146" s="278"/>
      <c r="F146" s="161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3"/>
      <c r="W146" s="101"/>
      <c r="X146" s="101"/>
      <c r="Y146" s="101"/>
      <c r="Z146" s="101"/>
      <c r="AA146" s="102"/>
      <c r="AB146" s="101"/>
      <c r="AC146" s="101"/>
      <c r="AD146" s="101"/>
      <c r="AE146" s="101"/>
      <c r="AF146" s="102"/>
      <c r="AG146" s="101"/>
      <c r="AH146" s="101"/>
      <c r="AI146" s="101"/>
      <c r="AJ146" s="101"/>
      <c r="AK146" s="102"/>
      <c r="AL146" s="103"/>
      <c r="AM146" s="102"/>
      <c r="AN146" s="102"/>
      <c r="AO146" s="102"/>
      <c r="AP146" s="102"/>
      <c r="AQ146" s="102"/>
      <c r="AR146" s="102"/>
      <c r="AS146" s="102"/>
      <c r="AT146" s="102"/>
      <c r="AU146" s="102"/>
      <c r="AV146" s="102"/>
      <c r="AW146" s="102"/>
      <c r="AX146" s="102"/>
      <c r="AY146" s="102"/>
      <c r="AZ146" s="102"/>
      <c r="BA146" s="102"/>
      <c r="BB146" s="103"/>
      <c r="BC146" s="128"/>
      <c r="BD146" s="128"/>
      <c r="BE146" s="128"/>
      <c r="BF146" s="128"/>
      <c r="BG146" s="102"/>
      <c r="BH146" s="128"/>
      <c r="BI146" s="128"/>
      <c r="BJ146" s="128"/>
      <c r="BK146" s="128"/>
      <c r="BL146" s="102"/>
      <c r="BM146" s="128"/>
      <c r="BN146" s="128"/>
      <c r="BO146" s="128"/>
      <c r="BP146" s="128"/>
      <c r="BQ146" s="102"/>
      <c r="BR146" s="103"/>
      <c r="BS146" s="129"/>
    </row>
    <row r="147" spans="1:71" ht="77.25" thickBot="1" x14ac:dyDescent="0.25">
      <c r="A147" s="254">
        <v>111</v>
      </c>
      <c r="B147" s="212">
        <v>418</v>
      </c>
      <c r="C147" s="337">
        <v>471101001</v>
      </c>
      <c r="D147" s="261"/>
      <c r="E147" s="226" t="s">
        <v>1021</v>
      </c>
      <c r="F147" s="191"/>
      <c r="G147" s="130"/>
      <c r="H147" s="130"/>
      <c r="I147" s="130"/>
      <c r="J147" s="130"/>
      <c r="K147" s="95"/>
      <c r="L147" s="130"/>
      <c r="M147" s="130"/>
      <c r="N147" s="130"/>
      <c r="O147" s="130"/>
      <c r="P147" s="95"/>
      <c r="Q147" s="130"/>
      <c r="R147" s="130"/>
      <c r="S147" s="130"/>
      <c r="T147" s="130"/>
      <c r="U147" s="95"/>
      <c r="V147" s="96"/>
      <c r="W147" s="130"/>
      <c r="X147" s="130"/>
      <c r="Y147" s="130"/>
      <c r="Z147" s="130"/>
      <c r="AA147" s="95"/>
      <c r="AB147" s="130"/>
      <c r="AC147" s="130"/>
      <c r="AD147" s="130"/>
      <c r="AE147" s="130"/>
      <c r="AF147" s="95"/>
      <c r="AG147" s="130"/>
      <c r="AH147" s="130"/>
      <c r="AI147" s="130"/>
      <c r="AJ147" s="130"/>
      <c r="AK147" s="95"/>
      <c r="AL147" s="96"/>
      <c r="AM147" s="130"/>
      <c r="AN147" s="130"/>
      <c r="AO147" s="201"/>
      <c r="AP147" s="173"/>
      <c r="AQ147" s="95"/>
      <c r="AR147" s="130"/>
      <c r="AS147" s="173"/>
      <c r="AT147" s="173"/>
      <c r="AU147" s="173"/>
      <c r="AV147" s="95"/>
      <c r="AW147" s="130"/>
      <c r="AX147" s="130"/>
      <c r="AY147" s="173"/>
      <c r="AZ147" s="173"/>
      <c r="BA147" s="95"/>
      <c r="BB147" s="96"/>
      <c r="BC147" s="130"/>
      <c r="BD147" s="130"/>
      <c r="BE147" s="130"/>
      <c r="BF147" s="130"/>
      <c r="BG147" s="95"/>
      <c r="BH147" s="130"/>
      <c r="BI147" s="130"/>
      <c r="BJ147" s="130"/>
      <c r="BK147" s="130"/>
      <c r="BL147" s="95"/>
      <c r="BM147" s="130"/>
      <c r="BN147" s="130"/>
      <c r="BO147" s="130"/>
      <c r="BP147" s="130"/>
      <c r="BQ147" s="95"/>
      <c r="BR147" s="96"/>
      <c r="BS147" s="133"/>
    </row>
    <row r="148" spans="1:71" ht="39" customHeight="1" thickBot="1" x14ac:dyDescent="0.55000000000000004">
      <c r="A148" s="254"/>
      <c r="B148" s="271" t="s">
        <v>1102</v>
      </c>
      <c r="C148" s="272"/>
      <c r="D148" s="272"/>
      <c r="E148" s="273"/>
      <c r="F148" s="154"/>
      <c r="G148" s="171" t="e">
        <f>#REF!+#REF!</f>
        <v>#REF!</v>
      </c>
      <c r="H148" s="171" t="e">
        <f>#REF!+#REF!</f>
        <v>#REF!</v>
      </c>
      <c r="I148" s="171" t="e">
        <f>#REF!+#REF!</f>
        <v>#REF!</v>
      </c>
      <c r="J148" s="171" t="e">
        <f>#REF!+#REF!</f>
        <v>#REF!</v>
      </c>
      <c r="K148" s="171" t="e">
        <f>J148+I148+H148+G148</f>
        <v>#REF!</v>
      </c>
      <c r="L148" s="171" t="e">
        <f>#REF!+#REF!</f>
        <v>#REF!</v>
      </c>
      <c r="M148" s="171" t="e">
        <f>#REF!+#REF!</f>
        <v>#REF!</v>
      </c>
      <c r="N148" s="171" t="e">
        <f>#REF!+#REF!</f>
        <v>#REF!</v>
      </c>
      <c r="O148" s="171" t="e">
        <f>#REF!+#REF!</f>
        <v>#REF!</v>
      </c>
      <c r="P148" s="171" t="e">
        <f>O148+N148+M148+L148</f>
        <v>#REF!</v>
      </c>
      <c r="Q148" s="171" t="e">
        <f>#REF!+#REF!</f>
        <v>#REF!</v>
      </c>
      <c r="R148" s="171" t="e">
        <f>#REF!+#REF!</f>
        <v>#REF!</v>
      </c>
      <c r="S148" s="171" t="e">
        <f>#REF!+#REF!</f>
        <v>#REF!</v>
      </c>
      <c r="T148" s="171" t="e">
        <f>#REF!+#REF!</f>
        <v>#REF!</v>
      </c>
      <c r="U148" s="171" t="e">
        <f>T148+S148+R148+Q148</f>
        <v>#REF!</v>
      </c>
      <c r="V148" s="172" t="e">
        <f>U148+P148+K148</f>
        <v>#REF!</v>
      </c>
      <c r="W148" s="171" t="e">
        <f>#REF!+#REF!</f>
        <v>#REF!</v>
      </c>
      <c r="X148" s="171" t="e">
        <f>#REF!+#REF!</f>
        <v>#REF!</v>
      </c>
      <c r="Y148" s="171" t="e">
        <f>#REF!+#REF!</f>
        <v>#REF!</v>
      </c>
      <c r="Z148" s="171" t="e">
        <f>#REF!+#REF!</f>
        <v>#REF!</v>
      </c>
      <c r="AA148" s="171" t="e">
        <f>Z148+Y148+X148+W148</f>
        <v>#REF!</v>
      </c>
      <c r="AB148" s="171" t="e">
        <f>#REF!+#REF!</f>
        <v>#REF!</v>
      </c>
      <c r="AC148" s="171" t="e">
        <f>#REF!+#REF!</f>
        <v>#REF!</v>
      </c>
      <c r="AD148" s="171" t="e">
        <f>#REF!+#REF!</f>
        <v>#REF!</v>
      </c>
      <c r="AE148" s="171" t="e">
        <f>#REF!+#REF!</f>
        <v>#REF!</v>
      </c>
      <c r="AF148" s="171" t="e">
        <f>AE148+AD148+AC148+AB148</f>
        <v>#REF!</v>
      </c>
      <c r="AG148" s="171" t="e">
        <f>#REF!+#REF!</f>
        <v>#REF!</v>
      </c>
      <c r="AH148" s="171" t="e">
        <f>#REF!+#REF!</f>
        <v>#REF!</v>
      </c>
      <c r="AI148" s="171" t="e">
        <f>#REF!+#REF!</f>
        <v>#REF!</v>
      </c>
      <c r="AJ148" s="171" t="e">
        <f>#REF!+#REF!</f>
        <v>#REF!</v>
      </c>
      <c r="AK148" s="171" t="e">
        <f>AJ148+AI148+AH148+AG148</f>
        <v>#REF!</v>
      </c>
      <c r="AL148" s="172" t="e">
        <f>AK148+AF148+AA148</f>
        <v>#REF!</v>
      </c>
      <c r="AM148" s="171" t="e">
        <f>#REF!+#REF!</f>
        <v>#REF!</v>
      </c>
      <c r="AN148" s="171" t="e">
        <f>#REF!+#REF!</f>
        <v>#REF!</v>
      </c>
      <c r="AO148" s="99">
        <v>1</v>
      </c>
      <c r="AP148" s="99"/>
      <c r="AQ148" s="99">
        <v>1</v>
      </c>
      <c r="AR148" s="171" t="e">
        <f>#REF!+#REF!</f>
        <v>#REF!</v>
      </c>
      <c r="AS148" s="174" t="e">
        <f>#REF!</f>
        <v>#REF!</v>
      </c>
      <c r="AT148" s="174" t="e">
        <f>#REF!+#REF!</f>
        <v>#REF!</v>
      </c>
      <c r="AU148" s="99"/>
      <c r="AV148" s="99"/>
      <c r="AW148" s="171" t="e">
        <f>#REF!+#REF!</f>
        <v>#REF!</v>
      </c>
      <c r="AX148" s="171" t="e">
        <f>#REF!+#REF!</f>
        <v>#REF!</v>
      </c>
      <c r="AY148" s="99">
        <v>1</v>
      </c>
      <c r="AZ148" s="99"/>
      <c r="BA148" s="99"/>
      <c r="BB148" s="106">
        <v>1</v>
      </c>
      <c r="BC148" s="171" t="e">
        <f>#REF!+#REF!</f>
        <v>#REF!</v>
      </c>
      <c r="BD148" s="171" t="e">
        <f>#REF!+#REF!</f>
        <v>#REF!</v>
      </c>
      <c r="BE148" s="171" t="e">
        <f>#REF!+#REF!</f>
        <v>#REF!</v>
      </c>
      <c r="BF148" s="171" t="e">
        <f>#REF!+#REF!</f>
        <v>#REF!</v>
      </c>
      <c r="BG148" s="171" t="e">
        <f>BF148+BE148+BD148+BC148</f>
        <v>#REF!</v>
      </c>
      <c r="BH148" s="171" t="e">
        <f>#REF!+#REF!</f>
        <v>#REF!</v>
      </c>
      <c r="BI148" s="171" t="e">
        <f>#REF!+#REF!</f>
        <v>#REF!</v>
      </c>
      <c r="BJ148" s="171" t="e">
        <f>#REF!+#REF!</f>
        <v>#REF!</v>
      </c>
      <c r="BK148" s="171" t="e">
        <f>#REF!+#REF!</f>
        <v>#REF!</v>
      </c>
      <c r="BL148" s="171" t="e">
        <f>BK148+BJ148+BI148+BH148</f>
        <v>#REF!</v>
      </c>
      <c r="BM148" s="171" t="e">
        <f>#REF!+#REF!</f>
        <v>#REF!</v>
      </c>
      <c r="BN148" s="171" t="e">
        <f>#REF!+#REF!</f>
        <v>#REF!</v>
      </c>
      <c r="BO148" s="171" t="e">
        <f>#REF!+#REF!</f>
        <v>#REF!</v>
      </c>
      <c r="BP148" s="171" t="e">
        <f>#REF!+#REF!</f>
        <v>#REF!</v>
      </c>
      <c r="BQ148" s="171" t="e">
        <f>BP148+BO148+BN148+BM148</f>
        <v>#REF!</v>
      </c>
      <c r="BR148" s="106"/>
      <c r="BS148" s="100">
        <f>BB148</f>
        <v>1</v>
      </c>
    </row>
    <row r="149" spans="1:71" ht="38.25" customHeight="1" thickBot="1" x14ac:dyDescent="0.25">
      <c r="A149" s="254"/>
      <c r="B149" s="345" t="s">
        <v>965</v>
      </c>
      <c r="C149" s="346"/>
      <c r="D149" s="346"/>
      <c r="E149" s="347"/>
      <c r="F149" s="158"/>
      <c r="G149" s="119"/>
      <c r="H149" s="120"/>
      <c r="I149" s="120"/>
      <c r="J149" s="120"/>
      <c r="K149" s="121"/>
      <c r="L149" s="119"/>
      <c r="M149" s="119"/>
      <c r="N149" s="119"/>
      <c r="O149" s="119"/>
      <c r="P149" s="121"/>
      <c r="Q149" s="119"/>
      <c r="R149" s="119"/>
      <c r="S149" s="119"/>
      <c r="T149" s="122"/>
      <c r="U149" s="121"/>
      <c r="V149" s="123"/>
      <c r="W149" s="122"/>
      <c r="X149" s="122"/>
      <c r="Y149" s="122"/>
      <c r="Z149" s="122"/>
      <c r="AA149" s="121"/>
      <c r="AB149" s="122"/>
      <c r="AC149" s="122"/>
      <c r="AD149" s="122"/>
      <c r="AE149" s="122"/>
      <c r="AF149" s="121"/>
      <c r="AG149" s="122"/>
      <c r="AH149" s="122"/>
      <c r="AI149" s="122"/>
      <c r="AJ149" s="122"/>
      <c r="AK149" s="121"/>
      <c r="AL149" s="123"/>
      <c r="AM149" s="122"/>
      <c r="AN149" s="122"/>
      <c r="AO149" s="122"/>
      <c r="AP149" s="122"/>
      <c r="AQ149" s="121"/>
      <c r="AR149" s="122"/>
      <c r="AS149" s="122"/>
      <c r="AT149" s="122"/>
      <c r="AU149" s="122"/>
      <c r="AV149" s="121"/>
      <c r="AW149" s="122"/>
      <c r="AX149" s="122"/>
      <c r="AY149" s="122"/>
      <c r="AZ149" s="122"/>
      <c r="BA149" s="121"/>
      <c r="BB149" s="123"/>
      <c r="BC149" s="122"/>
      <c r="BD149" s="124"/>
      <c r="BE149" s="124"/>
      <c r="BF149" s="124"/>
      <c r="BG149" s="121"/>
      <c r="BH149" s="124"/>
      <c r="BI149" s="124"/>
      <c r="BJ149" s="124"/>
      <c r="BK149" s="124"/>
      <c r="BL149" s="121"/>
      <c r="BM149" s="124"/>
      <c r="BN149" s="124"/>
      <c r="BO149" s="124"/>
      <c r="BP149" s="124"/>
      <c r="BQ149" s="121"/>
      <c r="BR149" s="123"/>
      <c r="BS149" s="125"/>
    </row>
    <row r="150" spans="1:71" ht="39" customHeight="1" thickBot="1" x14ac:dyDescent="0.25">
      <c r="A150" s="254">
        <v>112</v>
      </c>
      <c r="B150" s="213" t="s">
        <v>985</v>
      </c>
      <c r="C150" s="343">
        <v>470000000</v>
      </c>
      <c r="D150" s="344"/>
      <c r="E150" s="221" t="s">
        <v>983</v>
      </c>
      <c r="F150" s="87"/>
      <c r="G150" s="110"/>
      <c r="H150" s="110"/>
      <c r="I150" s="110"/>
      <c r="J150" s="110"/>
      <c r="K150" s="111">
        <f>J150+I150+H150+G150</f>
        <v>0</v>
      </c>
      <c r="L150" s="110"/>
      <c r="M150" s="110"/>
      <c r="N150" s="110"/>
      <c r="O150" s="110"/>
      <c r="P150" s="111">
        <f>O150+N150+M150+L150</f>
        <v>0</v>
      </c>
      <c r="Q150" s="110"/>
      <c r="R150" s="110"/>
      <c r="S150" s="110"/>
      <c r="T150" s="110"/>
      <c r="U150" s="111">
        <f>T150+S150+R150+Q150</f>
        <v>0</v>
      </c>
      <c r="V150" s="114"/>
      <c r="W150" s="110"/>
      <c r="X150" s="110"/>
      <c r="Y150" s="110"/>
      <c r="Z150" s="110"/>
      <c r="AA150" s="111">
        <f>Z150+Y150+X150+W150</f>
        <v>0</v>
      </c>
      <c r="AB150" s="110"/>
      <c r="AC150" s="110"/>
      <c r="AD150" s="110"/>
      <c r="AE150" s="110"/>
      <c r="AF150" s="111">
        <f>AE150+AD150+AC150+AB150</f>
        <v>0</v>
      </c>
      <c r="AG150" s="110"/>
      <c r="AH150" s="110"/>
      <c r="AI150" s="110"/>
      <c r="AJ150" s="110"/>
      <c r="AK150" s="111">
        <f>AJ150+AI150+AH150+AG150</f>
        <v>0</v>
      </c>
      <c r="AL150" s="114"/>
      <c r="AM150" s="110"/>
      <c r="AN150" s="110"/>
      <c r="AO150" s="198">
        <v>1</v>
      </c>
      <c r="AP150" s="178"/>
      <c r="AQ150" s="111">
        <f>AP150+AO150+AN150+AM150</f>
        <v>1</v>
      </c>
      <c r="AR150" s="178"/>
      <c r="AS150" s="186"/>
      <c r="AT150" s="178"/>
      <c r="AU150" s="186"/>
      <c r="AV150" s="111">
        <f>AU150+AT150+AS150+AR150</f>
        <v>0</v>
      </c>
      <c r="AW150" s="110"/>
      <c r="AX150" s="110"/>
      <c r="AY150" s="178"/>
      <c r="AZ150" s="178"/>
      <c r="BA150" s="111">
        <f>AZ150+AY150+AX150+AW150</f>
        <v>0</v>
      </c>
      <c r="BB150" s="114"/>
      <c r="BC150" s="110"/>
      <c r="BD150" s="110"/>
      <c r="BE150" s="110"/>
      <c r="BF150" s="110"/>
      <c r="BG150" s="111">
        <f>BF150+BE150+BD150+BC150</f>
        <v>0</v>
      </c>
      <c r="BH150" s="110"/>
      <c r="BI150" s="110"/>
      <c r="BJ150" s="110"/>
      <c r="BK150" s="110"/>
      <c r="BL150" s="111">
        <f>BK150+BJ150+BI150+BH150</f>
        <v>0</v>
      </c>
      <c r="BM150" s="110"/>
      <c r="BN150" s="110"/>
      <c r="BO150" s="110"/>
      <c r="BP150" s="110"/>
      <c r="BQ150" s="111">
        <f>BP150+BO150+BN150+BM150</f>
        <v>0</v>
      </c>
      <c r="BR150" s="114"/>
      <c r="BS150" s="118"/>
    </row>
    <row r="151" spans="1:71" ht="66" customHeight="1" thickBot="1" x14ac:dyDescent="0.25">
      <c r="A151" s="254">
        <v>113</v>
      </c>
      <c r="B151" s="214">
        <v>437</v>
      </c>
      <c r="C151" s="260">
        <v>470501001</v>
      </c>
      <c r="D151" s="261"/>
      <c r="E151" s="221" t="s">
        <v>1030</v>
      </c>
      <c r="F151" s="87"/>
      <c r="G151" s="130"/>
      <c r="H151" s="130"/>
      <c r="I151" s="130"/>
      <c r="J151" s="130"/>
      <c r="K151" s="95"/>
      <c r="L151" s="130"/>
      <c r="M151" s="130"/>
      <c r="N151" s="130"/>
      <c r="O151" s="130"/>
      <c r="P151" s="95"/>
      <c r="Q151" s="130"/>
      <c r="R151" s="130"/>
      <c r="S151" s="130"/>
      <c r="T151" s="130"/>
      <c r="U151" s="95"/>
      <c r="V151" s="96"/>
      <c r="W151" s="130"/>
      <c r="X151" s="130"/>
      <c r="Y151" s="130"/>
      <c r="Z151" s="130"/>
      <c r="AA151" s="95"/>
      <c r="AB151" s="130"/>
      <c r="AC151" s="130"/>
      <c r="AD151" s="130"/>
      <c r="AE151" s="130"/>
      <c r="AF151" s="95"/>
      <c r="AG151" s="130"/>
      <c r="AH151" s="130"/>
      <c r="AI151" s="130"/>
      <c r="AJ151" s="130"/>
      <c r="AK151" s="95"/>
      <c r="AL151" s="96"/>
      <c r="AM151" s="130"/>
      <c r="AN151" s="130"/>
      <c r="AO151" s="201">
        <v>1</v>
      </c>
      <c r="AP151" s="173"/>
      <c r="AQ151" s="95"/>
      <c r="AR151" s="173"/>
      <c r="AS151" s="164"/>
      <c r="AT151" s="173"/>
      <c r="AU151" s="164"/>
      <c r="AV151" s="95"/>
      <c r="AW151" s="130"/>
      <c r="AX151" s="130"/>
      <c r="AY151" s="173"/>
      <c r="AZ151" s="173"/>
      <c r="BA151" s="95"/>
      <c r="BB151" s="96"/>
      <c r="BC151" s="130"/>
      <c r="BD151" s="130"/>
      <c r="BE151" s="130"/>
      <c r="BF151" s="130"/>
      <c r="BG151" s="95"/>
      <c r="BH151" s="130"/>
      <c r="BI151" s="130"/>
      <c r="BJ151" s="130"/>
      <c r="BK151" s="130"/>
      <c r="BL151" s="95"/>
      <c r="BM151" s="130"/>
      <c r="BN151" s="130"/>
      <c r="BO151" s="130"/>
      <c r="BP151" s="130"/>
      <c r="BQ151" s="95"/>
      <c r="BR151" s="96"/>
      <c r="BS151" s="97"/>
    </row>
    <row r="152" spans="1:71" ht="66" customHeight="1" thickBot="1" x14ac:dyDescent="0.25">
      <c r="A152" s="254">
        <v>114</v>
      </c>
      <c r="B152" s="214">
        <v>496</v>
      </c>
      <c r="C152" s="260">
        <v>470501001</v>
      </c>
      <c r="D152" s="265"/>
      <c r="E152" s="239" t="s">
        <v>1122</v>
      </c>
      <c r="F152" s="87"/>
      <c r="G152" s="130"/>
      <c r="H152" s="130"/>
      <c r="I152" s="130"/>
      <c r="J152" s="130"/>
      <c r="K152" s="95"/>
      <c r="L152" s="130"/>
      <c r="M152" s="130"/>
      <c r="N152" s="130"/>
      <c r="O152" s="130"/>
      <c r="P152" s="95"/>
      <c r="Q152" s="130"/>
      <c r="R152" s="130"/>
      <c r="S152" s="130"/>
      <c r="T152" s="130"/>
      <c r="U152" s="95"/>
      <c r="V152" s="96"/>
      <c r="W152" s="130"/>
      <c r="X152" s="130"/>
      <c r="Y152" s="130"/>
      <c r="Z152" s="130"/>
      <c r="AA152" s="95"/>
      <c r="AB152" s="130"/>
      <c r="AC152" s="130"/>
      <c r="AD152" s="130"/>
      <c r="AE152" s="130"/>
      <c r="AF152" s="95"/>
      <c r="AG152" s="130"/>
      <c r="AH152" s="130"/>
      <c r="AI152" s="130"/>
      <c r="AJ152" s="130"/>
      <c r="AK152" s="95"/>
      <c r="AL152" s="96"/>
      <c r="AM152" s="130"/>
      <c r="AN152" s="130"/>
      <c r="AO152" s="173"/>
      <c r="AP152" s="201">
        <v>1</v>
      </c>
      <c r="AQ152" s="95"/>
      <c r="AR152" s="173"/>
      <c r="AS152" s="164"/>
      <c r="AT152" s="173"/>
      <c r="AU152" s="164"/>
      <c r="AV152" s="95"/>
      <c r="AW152" s="130"/>
      <c r="AX152" s="130"/>
      <c r="AY152" s="173"/>
      <c r="AZ152" s="173"/>
      <c r="BA152" s="95"/>
      <c r="BB152" s="96"/>
      <c r="BC152" s="130"/>
      <c r="BD152" s="130"/>
      <c r="BE152" s="130"/>
      <c r="BF152" s="130"/>
      <c r="BG152" s="95"/>
      <c r="BH152" s="130"/>
      <c r="BI152" s="130"/>
      <c r="BJ152" s="130"/>
      <c r="BK152" s="130"/>
      <c r="BL152" s="95"/>
      <c r="BM152" s="130"/>
      <c r="BN152" s="130"/>
      <c r="BO152" s="130"/>
      <c r="BP152" s="130"/>
      <c r="BQ152" s="95"/>
      <c r="BR152" s="96"/>
      <c r="BS152" s="97"/>
    </row>
    <row r="153" spans="1:71" ht="59.25" customHeight="1" thickBot="1" x14ac:dyDescent="0.25">
      <c r="A153" s="254">
        <v>115</v>
      </c>
      <c r="B153" s="208">
        <v>492</v>
      </c>
      <c r="C153" s="260">
        <v>470301001</v>
      </c>
      <c r="D153" s="265"/>
      <c r="E153" s="221" t="s">
        <v>1098</v>
      </c>
      <c r="F153" s="87"/>
      <c r="G153" s="130"/>
      <c r="H153" s="130"/>
      <c r="I153" s="130"/>
      <c r="J153" s="130"/>
      <c r="K153" s="95"/>
      <c r="L153" s="130"/>
      <c r="M153" s="130"/>
      <c r="N153" s="130"/>
      <c r="O153" s="130"/>
      <c r="P153" s="95"/>
      <c r="Q153" s="130"/>
      <c r="R153" s="130"/>
      <c r="S153" s="130"/>
      <c r="T153" s="130"/>
      <c r="U153" s="95"/>
      <c r="V153" s="96"/>
      <c r="W153" s="130"/>
      <c r="X153" s="130"/>
      <c r="Y153" s="130"/>
      <c r="Z153" s="130"/>
      <c r="AA153" s="95"/>
      <c r="AB153" s="130"/>
      <c r="AC153" s="130"/>
      <c r="AD153" s="130"/>
      <c r="AE153" s="130"/>
      <c r="AF153" s="95"/>
      <c r="AG153" s="130"/>
      <c r="AH153" s="130"/>
      <c r="AI153" s="130"/>
      <c r="AJ153" s="130"/>
      <c r="AK153" s="95"/>
      <c r="AL153" s="96"/>
      <c r="AM153" s="130"/>
      <c r="AN153" s="130"/>
      <c r="AO153" s="173"/>
      <c r="AP153" s="201">
        <v>1</v>
      </c>
      <c r="AQ153" s="95"/>
      <c r="AR153" s="173"/>
      <c r="AS153" s="164"/>
      <c r="AT153" s="173"/>
      <c r="AU153" s="164"/>
      <c r="AV153" s="95"/>
      <c r="AW153" s="130"/>
      <c r="AX153" s="130"/>
      <c r="AY153" s="173"/>
      <c r="AZ153" s="173"/>
      <c r="BA153" s="95"/>
      <c r="BB153" s="96"/>
      <c r="BC153" s="130"/>
      <c r="BD153" s="130"/>
      <c r="BE153" s="130"/>
      <c r="BF153" s="130"/>
      <c r="BG153" s="95"/>
      <c r="BH153" s="130"/>
      <c r="BI153" s="130"/>
      <c r="BJ153" s="130"/>
      <c r="BK153" s="130"/>
      <c r="BL153" s="95"/>
      <c r="BM153" s="130"/>
      <c r="BN153" s="130"/>
      <c r="BO153" s="130"/>
      <c r="BP153" s="130"/>
      <c r="BQ153" s="95"/>
      <c r="BR153" s="96"/>
      <c r="BS153" s="97"/>
    </row>
    <row r="154" spans="1:71" ht="39" customHeight="1" thickBot="1" x14ac:dyDescent="0.6">
      <c r="A154" s="254">
        <v>116</v>
      </c>
      <c r="B154" s="207">
        <v>306</v>
      </c>
      <c r="C154" s="260">
        <v>470501001</v>
      </c>
      <c r="D154" s="265"/>
      <c r="E154" s="221" t="s">
        <v>991</v>
      </c>
      <c r="F154" s="85"/>
      <c r="G154" s="137"/>
      <c r="H154" s="137"/>
      <c r="I154" s="137"/>
      <c r="J154" s="137"/>
      <c r="K154" s="134">
        <f>J154+I154+H154+G154</f>
        <v>0</v>
      </c>
      <c r="L154" s="137"/>
      <c r="M154" s="137"/>
      <c r="N154" s="137"/>
      <c r="O154" s="137"/>
      <c r="P154" s="134">
        <f>O154+N154+M154+L154</f>
        <v>0</v>
      </c>
      <c r="Q154" s="137"/>
      <c r="R154" s="137"/>
      <c r="S154" s="137"/>
      <c r="T154" s="137"/>
      <c r="U154" s="134">
        <f>T154+S154+R154+Q154</f>
        <v>0</v>
      </c>
      <c r="V154" s="96"/>
      <c r="W154" s="137"/>
      <c r="X154" s="137"/>
      <c r="Y154" s="137"/>
      <c r="Z154" s="137"/>
      <c r="AA154" s="134">
        <f>Z154+Y154+X154+W154</f>
        <v>0</v>
      </c>
      <c r="AB154" s="137"/>
      <c r="AC154" s="137"/>
      <c r="AD154" s="137"/>
      <c r="AE154" s="137"/>
      <c r="AF154" s="134">
        <f>AE154+AD154+AC154+AB154</f>
        <v>0</v>
      </c>
      <c r="AG154" s="137"/>
      <c r="AH154" s="137"/>
      <c r="AI154" s="137"/>
      <c r="AJ154" s="137"/>
      <c r="AK154" s="134">
        <f>AJ154+AI154+AH154+AG154</f>
        <v>0</v>
      </c>
      <c r="AL154" s="96"/>
      <c r="AM154" s="137"/>
      <c r="AN154" s="137"/>
      <c r="AO154" s="179"/>
      <c r="AP154" s="201">
        <v>1</v>
      </c>
      <c r="AQ154" s="134">
        <f>AP154+AO154+AN154+AM154</f>
        <v>1</v>
      </c>
      <c r="AR154" s="173"/>
      <c r="AS154" s="179"/>
      <c r="AT154" s="179"/>
      <c r="AU154" s="187"/>
      <c r="AV154" s="134">
        <f>AU154+AT154+AS154+AR154</f>
        <v>0</v>
      </c>
      <c r="AW154" s="137"/>
      <c r="AX154" s="137"/>
      <c r="AY154" s="179"/>
      <c r="AZ154" s="173"/>
      <c r="BA154" s="134">
        <f>AZ154+AY154+AX154+AW154</f>
        <v>0</v>
      </c>
      <c r="BB154" s="96"/>
      <c r="BC154" s="137"/>
      <c r="BD154" s="137"/>
      <c r="BE154" s="137"/>
      <c r="BF154" s="137"/>
      <c r="BG154" s="134">
        <f>BF154+BE154+BD154+BC154</f>
        <v>0</v>
      </c>
      <c r="BH154" s="137"/>
      <c r="BI154" s="137"/>
      <c r="BJ154" s="137"/>
      <c r="BK154" s="137"/>
      <c r="BL154" s="134">
        <f>BK154+BJ154+BI154+BH154</f>
        <v>0</v>
      </c>
      <c r="BM154" s="137"/>
      <c r="BN154" s="137"/>
      <c r="BO154" s="137"/>
      <c r="BP154" s="137"/>
      <c r="BQ154" s="134">
        <f>BP154+BO154+BN154+BM154</f>
        <v>0</v>
      </c>
      <c r="BR154" s="96"/>
      <c r="BS154" s="97"/>
    </row>
    <row r="155" spans="1:71" ht="37.5" customHeight="1" x14ac:dyDescent="0.5">
      <c r="A155" s="328"/>
      <c r="B155" s="271" t="s">
        <v>1102</v>
      </c>
      <c r="C155" s="272"/>
      <c r="D155" s="272"/>
      <c r="E155" s="273"/>
      <c r="F155" s="154"/>
      <c r="G155" s="171" t="e">
        <f>#REF!+G150</f>
        <v>#REF!</v>
      </c>
      <c r="H155" s="171" t="e">
        <f>#REF!+H150</f>
        <v>#REF!</v>
      </c>
      <c r="I155" s="171" t="e">
        <f>#REF!+I150</f>
        <v>#REF!</v>
      </c>
      <c r="J155" s="171" t="e">
        <f>#REF!+J150</f>
        <v>#REF!</v>
      </c>
      <c r="K155" s="171" t="e">
        <f>J155+I155+H155+G155</f>
        <v>#REF!</v>
      </c>
      <c r="L155" s="171" t="e">
        <f>#REF!+L150</f>
        <v>#REF!</v>
      </c>
      <c r="M155" s="171" t="e">
        <f>#REF!+M150</f>
        <v>#REF!</v>
      </c>
      <c r="N155" s="171" t="e">
        <f>#REF!+N150</f>
        <v>#REF!</v>
      </c>
      <c r="O155" s="171" t="e">
        <f>#REF!+O150</f>
        <v>#REF!</v>
      </c>
      <c r="P155" s="171" t="e">
        <f>O155+N155+M155+L155</f>
        <v>#REF!</v>
      </c>
      <c r="Q155" s="171" t="e">
        <f>#REF!+Q150</f>
        <v>#REF!</v>
      </c>
      <c r="R155" s="171" t="e">
        <f>#REF!+R150</f>
        <v>#REF!</v>
      </c>
      <c r="S155" s="171" t="e">
        <f>#REF!+S150</f>
        <v>#REF!</v>
      </c>
      <c r="T155" s="171" t="e">
        <f>#REF!+T150</f>
        <v>#REF!</v>
      </c>
      <c r="U155" s="171" t="e">
        <f>T155+S155+R155+Q155</f>
        <v>#REF!</v>
      </c>
      <c r="V155" s="172" t="e">
        <f>U155+P155+K155</f>
        <v>#REF!</v>
      </c>
      <c r="W155" s="171" t="e">
        <f>#REF!+W150</f>
        <v>#REF!</v>
      </c>
      <c r="X155" s="171" t="e">
        <f>#REF!+X150</f>
        <v>#REF!</v>
      </c>
      <c r="Y155" s="171" t="e">
        <f>#REF!+Y150</f>
        <v>#REF!</v>
      </c>
      <c r="Z155" s="171" t="e">
        <f>#REF!+Z150</f>
        <v>#REF!</v>
      </c>
      <c r="AA155" s="171" t="e">
        <f>Z155+Y155+X155+W155</f>
        <v>#REF!</v>
      </c>
      <c r="AB155" s="171" t="e">
        <f>#REF!+AB150</f>
        <v>#REF!</v>
      </c>
      <c r="AC155" s="171" t="e">
        <f>#REF!+AC150</f>
        <v>#REF!</v>
      </c>
      <c r="AD155" s="171" t="e">
        <f>#REF!+AD150</f>
        <v>#REF!</v>
      </c>
      <c r="AE155" s="171" t="e">
        <f>#REF!+AE150</f>
        <v>#REF!</v>
      </c>
      <c r="AF155" s="171" t="e">
        <f>AE155+AD155+AC155+AB155</f>
        <v>#REF!</v>
      </c>
      <c r="AG155" s="171" t="e">
        <f>#REF!+AG150</f>
        <v>#REF!</v>
      </c>
      <c r="AH155" s="171" t="e">
        <f>#REF!+AH150</f>
        <v>#REF!</v>
      </c>
      <c r="AI155" s="171" t="e">
        <f>#REF!+AI150</f>
        <v>#REF!</v>
      </c>
      <c r="AJ155" s="171" t="e">
        <f>#REF!+AJ150</f>
        <v>#REF!</v>
      </c>
      <c r="AK155" s="171" t="e">
        <f>AJ155+AI155+AH155+AG155</f>
        <v>#REF!</v>
      </c>
      <c r="AL155" s="172" t="e">
        <f>AK155+AF155+AA155</f>
        <v>#REF!</v>
      </c>
      <c r="AM155" s="171" t="e">
        <f>#REF!+AM150</f>
        <v>#REF!</v>
      </c>
      <c r="AN155" s="171" t="e">
        <f>#REF!+AN150</f>
        <v>#REF!</v>
      </c>
      <c r="AO155" s="99">
        <f>AO151+AO150</f>
        <v>2</v>
      </c>
      <c r="AP155" s="99">
        <v>3</v>
      </c>
      <c r="AQ155" s="99">
        <f>AP155+AO155</f>
        <v>5</v>
      </c>
      <c r="AR155" s="99"/>
      <c r="AS155" s="171" t="e">
        <f>#REF!+AS150</f>
        <v>#REF!</v>
      </c>
      <c r="AT155" s="174" t="e">
        <f>#REF!+AT154+AT150</f>
        <v>#REF!</v>
      </c>
      <c r="AU155" s="174" t="e">
        <f>#REF!+AU150</f>
        <v>#REF!</v>
      </c>
      <c r="AV155" s="174" t="e">
        <f>AT155</f>
        <v>#REF!</v>
      </c>
      <c r="AW155" s="171" t="e">
        <f>#REF!+AW150</f>
        <v>#REF!</v>
      </c>
      <c r="AX155" s="171" t="e">
        <f>#REF!+AX150</f>
        <v>#REF!</v>
      </c>
      <c r="AY155" s="99"/>
      <c r="AZ155" s="99"/>
      <c r="BA155" s="99"/>
      <c r="BB155" s="106">
        <v>5</v>
      </c>
      <c r="BC155" s="171" t="e">
        <f>#REF!+BC150</f>
        <v>#REF!</v>
      </c>
      <c r="BD155" s="171" t="e">
        <f>#REF!+BD150</f>
        <v>#REF!</v>
      </c>
      <c r="BE155" s="171" t="e">
        <f>#REF!+BE150</f>
        <v>#REF!</v>
      </c>
      <c r="BF155" s="171" t="e">
        <f>#REF!+BF150</f>
        <v>#REF!</v>
      </c>
      <c r="BG155" s="171" t="e">
        <f>BF155+BE155+BD155+BC155</f>
        <v>#REF!</v>
      </c>
      <c r="BH155" s="171" t="e">
        <f>#REF!+BH150</f>
        <v>#REF!</v>
      </c>
      <c r="BI155" s="171" t="e">
        <f>#REF!+BI150</f>
        <v>#REF!</v>
      </c>
      <c r="BJ155" s="171" t="e">
        <f>#REF!+BJ150</f>
        <v>#REF!</v>
      </c>
      <c r="BK155" s="171" t="e">
        <f>#REF!+BK150</f>
        <v>#REF!</v>
      </c>
      <c r="BL155" s="171" t="e">
        <f>BK155+BJ155+BI155+BH155</f>
        <v>#REF!</v>
      </c>
      <c r="BM155" s="171" t="e">
        <f>#REF!+BM150</f>
        <v>#REF!</v>
      </c>
      <c r="BN155" s="171" t="e">
        <f>#REF!+BN150</f>
        <v>#REF!</v>
      </c>
      <c r="BO155" s="171" t="e">
        <f>#REF!+BO150</f>
        <v>#REF!</v>
      </c>
      <c r="BP155" s="171" t="e">
        <f>#REF!+BP150</f>
        <v>#REF!</v>
      </c>
      <c r="BQ155" s="171" t="e">
        <f>BP155+BO155+BN155+BM155</f>
        <v>#REF!</v>
      </c>
      <c r="BR155" s="106"/>
      <c r="BS155" s="100">
        <f>BB155</f>
        <v>5</v>
      </c>
    </row>
    <row r="156" spans="1:71" ht="38.25" customHeight="1" thickBot="1" x14ac:dyDescent="0.55000000000000004">
      <c r="A156" s="329"/>
      <c r="B156" s="276" t="s">
        <v>963</v>
      </c>
      <c r="C156" s="277"/>
      <c r="D156" s="277"/>
      <c r="E156" s="278"/>
      <c r="F156" s="151"/>
      <c r="G156" s="119"/>
      <c r="H156" s="120"/>
      <c r="I156" s="120"/>
      <c r="J156" s="120"/>
      <c r="K156" s="121"/>
      <c r="L156" s="119"/>
      <c r="M156" s="119"/>
      <c r="N156" s="119"/>
      <c r="O156" s="119"/>
      <c r="P156" s="121"/>
      <c r="Q156" s="119"/>
      <c r="R156" s="119"/>
      <c r="S156" s="119"/>
      <c r="T156" s="122"/>
      <c r="U156" s="121"/>
      <c r="V156" s="123"/>
      <c r="W156" s="122"/>
      <c r="X156" s="122"/>
      <c r="Y156" s="122"/>
      <c r="Z156" s="122"/>
      <c r="AA156" s="121"/>
      <c r="AB156" s="122"/>
      <c r="AC156" s="122"/>
      <c r="AD156" s="122"/>
      <c r="AE156" s="122"/>
      <c r="AF156" s="121"/>
      <c r="AG156" s="122"/>
      <c r="AH156" s="122"/>
      <c r="AI156" s="122"/>
      <c r="AJ156" s="122"/>
      <c r="AK156" s="121"/>
      <c r="AL156" s="123"/>
      <c r="AM156" s="122"/>
      <c r="AN156" s="122"/>
      <c r="AO156" s="122"/>
      <c r="AP156" s="122"/>
      <c r="AQ156" s="121"/>
      <c r="AR156" s="122"/>
      <c r="AS156" s="122"/>
      <c r="AT156" s="122"/>
      <c r="AU156" s="122"/>
      <c r="AV156" s="121"/>
      <c r="AW156" s="122"/>
      <c r="AX156" s="122"/>
      <c r="AY156" s="122"/>
      <c r="AZ156" s="122"/>
      <c r="BA156" s="121"/>
      <c r="BB156" s="123"/>
      <c r="BC156" s="122"/>
      <c r="BD156" s="124"/>
      <c r="BE156" s="124"/>
      <c r="BF156" s="124"/>
      <c r="BG156" s="121"/>
      <c r="BH156" s="124"/>
      <c r="BI156" s="124"/>
      <c r="BJ156" s="124"/>
      <c r="BK156" s="124"/>
      <c r="BL156" s="121"/>
      <c r="BM156" s="124"/>
      <c r="BN156" s="124"/>
      <c r="BO156" s="124"/>
      <c r="BP156" s="124"/>
      <c r="BQ156" s="121"/>
      <c r="BR156" s="123"/>
      <c r="BS156" s="125"/>
    </row>
    <row r="157" spans="1:71" ht="42" customHeight="1" thickBot="1" x14ac:dyDescent="0.25">
      <c r="A157" s="254">
        <v>117</v>
      </c>
      <c r="B157" s="183">
        <v>366</v>
      </c>
      <c r="C157" s="260">
        <v>471201001</v>
      </c>
      <c r="D157" s="261"/>
      <c r="E157" s="221" t="s">
        <v>1084</v>
      </c>
      <c r="F157" s="87"/>
      <c r="G157" s="130"/>
      <c r="H157" s="130"/>
      <c r="I157" s="130"/>
      <c r="J157" s="130"/>
      <c r="K157" s="134"/>
      <c r="L157" s="130"/>
      <c r="M157" s="130"/>
      <c r="N157" s="130"/>
      <c r="O157" s="130"/>
      <c r="P157" s="134"/>
      <c r="Q157" s="130"/>
      <c r="R157" s="130"/>
      <c r="S157" s="130"/>
      <c r="T157" s="130"/>
      <c r="U157" s="134"/>
      <c r="V157" s="96"/>
      <c r="W157" s="130"/>
      <c r="X157" s="130"/>
      <c r="Y157" s="130"/>
      <c r="Z157" s="130"/>
      <c r="AA157" s="134"/>
      <c r="AB157" s="130"/>
      <c r="AC157" s="130"/>
      <c r="AD157" s="130"/>
      <c r="AE157" s="130"/>
      <c r="AF157" s="134"/>
      <c r="AG157" s="130"/>
      <c r="AH157" s="130"/>
      <c r="AI157" s="130"/>
      <c r="AJ157" s="130"/>
      <c r="AK157" s="134"/>
      <c r="AL157" s="96"/>
      <c r="AM157" s="130"/>
      <c r="AN157" s="130"/>
      <c r="AO157" s="130"/>
      <c r="AP157" s="130"/>
      <c r="AQ157" s="134"/>
      <c r="AR157" s="173"/>
      <c r="AS157" s="130"/>
      <c r="AT157" s="130"/>
      <c r="AU157" s="130"/>
      <c r="AV157" s="134"/>
      <c r="AW157" s="201">
        <v>1</v>
      </c>
      <c r="AX157" s="130"/>
      <c r="AY157" s="130"/>
      <c r="AZ157" s="130"/>
      <c r="BA157" s="134"/>
      <c r="BB157" s="96"/>
      <c r="BC157" s="173"/>
      <c r="BD157" s="130"/>
      <c r="BE157" s="130"/>
      <c r="BF157" s="130"/>
      <c r="BG157" s="134"/>
      <c r="BH157" s="130"/>
      <c r="BI157" s="130"/>
      <c r="BJ157" s="130"/>
      <c r="BK157" s="130"/>
      <c r="BL157" s="134"/>
      <c r="BM157" s="130"/>
      <c r="BN157" s="130"/>
      <c r="BO157" s="130"/>
      <c r="BP157" s="130"/>
      <c r="BQ157" s="134"/>
      <c r="BR157" s="96"/>
      <c r="BS157" s="97"/>
    </row>
    <row r="158" spans="1:71" ht="39" thickBot="1" x14ac:dyDescent="0.6">
      <c r="A158" s="235">
        <v>118</v>
      </c>
      <c r="B158" s="183">
        <v>239</v>
      </c>
      <c r="C158" s="262">
        <v>471201001</v>
      </c>
      <c r="D158" s="263"/>
      <c r="E158" s="221" t="s">
        <v>1056</v>
      </c>
      <c r="F158" s="87"/>
      <c r="G158" s="130"/>
      <c r="H158" s="130"/>
      <c r="I158" s="130"/>
      <c r="J158" s="130"/>
      <c r="K158" s="134"/>
      <c r="L158" s="130"/>
      <c r="M158" s="130"/>
      <c r="N158" s="130"/>
      <c r="O158" s="130"/>
      <c r="P158" s="134"/>
      <c r="Q158" s="130"/>
      <c r="R158" s="130"/>
      <c r="S158" s="130"/>
      <c r="T158" s="130"/>
      <c r="U158" s="134"/>
      <c r="V158" s="96"/>
      <c r="W158" s="130"/>
      <c r="X158" s="130"/>
      <c r="Y158" s="130"/>
      <c r="Z158" s="130"/>
      <c r="AA158" s="134"/>
      <c r="AB158" s="130"/>
      <c r="AC158" s="130"/>
      <c r="AD158" s="130"/>
      <c r="AE158" s="130"/>
      <c r="AF158" s="134"/>
      <c r="AG158" s="130"/>
      <c r="AH158" s="130"/>
      <c r="AI158" s="130"/>
      <c r="AJ158" s="130"/>
      <c r="AK158" s="134"/>
      <c r="AL158" s="96"/>
      <c r="AM158" s="130"/>
      <c r="AN158" s="130"/>
      <c r="AO158" s="130"/>
      <c r="AP158" s="130"/>
      <c r="AQ158" s="134"/>
      <c r="AR158" s="173"/>
      <c r="AS158" s="130"/>
      <c r="AT158" s="130"/>
      <c r="AU158" s="130"/>
      <c r="AV158" s="134"/>
      <c r="AW158" s="201">
        <v>1</v>
      </c>
      <c r="AX158" s="130"/>
      <c r="AY158" s="130"/>
      <c r="AZ158" s="130"/>
      <c r="BA158" s="134"/>
      <c r="BB158" s="96"/>
      <c r="BC158" s="173"/>
      <c r="BD158" s="130"/>
      <c r="BE158" s="130"/>
      <c r="BF158" s="130"/>
      <c r="BG158" s="134"/>
      <c r="BH158" s="130"/>
      <c r="BI158" s="130"/>
      <c r="BJ158" s="130"/>
      <c r="BK158" s="130"/>
      <c r="BL158" s="134"/>
      <c r="BM158" s="130"/>
      <c r="BN158" s="130"/>
      <c r="BO158" s="130"/>
      <c r="BP158" s="130"/>
      <c r="BQ158" s="134"/>
      <c r="BR158" s="96"/>
      <c r="BS158" s="97"/>
    </row>
    <row r="159" spans="1:71" ht="37.5" customHeight="1" thickBot="1" x14ac:dyDescent="0.55000000000000004">
      <c r="A159" s="254"/>
      <c r="B159" s="271" t="s">
        <v>1102</v>
      </c>
      <c r="C159" s="272"/>
      <c r="D159" s="272"/>
      <c r="E159" s="273"/>
      <c r="F159" s="154"/>
      <c r="G159" s="171" t="e">
        <f>#REF!+#REF!</f>
        <v>#REF!</v>
      </c>
      <c r="H159" s="171" t="e">
        <f>#REF!+#REF!</f>
        <v>#REF!</v>
      </c>
      <c r="I159" s="171" t="e">
        <f>#REF!+#REF!</f>
        <v>#REF!</v>
      </c>
      <c r="J159" s="171" t="e">
        <f>#REF!+#REF!</f>
        <v>#REF!</v>
      </c>
      <c r="K159" s="171" t="e">
        <f t="shared" ref="K159" si="40">J159+I159+H159+G159</f>
        <v>#REF!</v>
      </c>
      <c r="L159" s="171" t="e">
        <f>#REF!+#REF!</f>
        <v>#REF!</v>
      </c>
      <c r="M159" s="171" t="e">
        <f>#REF!+#REF!</f>
        <v>#REF!</v>
      </c>
      <c r="N159" s="171" t="e">
        <f>#REF!+#REF!</f>
        <v>#REF!</v>
      </c>
      <c r="O159" s="171" t="e">
        <f>#REF!+#REF!</f>
        <v>#REF!</v>
      </c>
      <c r="P159" s="171" t="e">
        <f t="shared" ref="P159" si="41">O159+N159+M159+L159</f>
        <v>#REF!</v>
      </c>
      <c r="Q159" s="171" t="e">
        <f>#REF!+#REF!</f>
        <v>#REF!</v>
      </c>
      <c r="R159" s="171" t="e">
        <f>#REF!+#REF!</f>
        <v>#REF!</v>
      </c>
      <c r="S159" s="171" t="e">
        <f>#REF!+#REF!</f>
        <v>#REF!</v>
      </c>
      <c r="T159" s="171" t="e">
        <f>#REF!+#REF!</f>
        <v>#REF!</v>
      </c>
      <c r="U159" s="171" t="e">
        <f t="shared" ref="U159" si="42">T159+S159+R159+Q159</f>
        <v>#REF!</v>
      </c>
      <c r="V159" s="172" t="e">
        <f>U159+P159+K159</f>
        <v>#REF!</v>
      </c>
      <c r="W159" s="171" t="e">
        <f>#REF!+#REF!</f>
        <v>#REF!</v>
      </c>
      <c r="X159" s="171" t="e">
        <f>#REF!+#REF!</f>
        <v>#REF!</v>
      </c>
      <c r="Y159" s="171" t="e">
        <f>#REF!+#REF!</f>
        <v>#REF!</v>
      </c>
      <c r="Z159" s="171" t="e">
        <f>#REF!+#REF!</f>
        <v>#REF!</v>
      </c>
      <c r="AA159" s="171" t="e">
        <f t="shared" ref="AA159" si="43">Z159+Y159+X159+W159</f>
        <v>#REF!</v>
      </c>
      <c r="AB159" s="171" t="e">
        <f>#REF!+#REF!</f>
        <v>#REF!</v>
      </c>
      <c r="AC159" s="171" t="e">
        <f>#REF!+#REF!</f>
        <v>#REF!</v>
      </c>
      <c r="AD159" s="171" t="e">
        <f>#REF!+#REF!</f>
        <v>#REF!</v>
      </c>
      <c r="AE159" s="171" t="e">
        <f>#REF!+#REF!</f>
        <v>#REF!</v>
      </c>
      <c r="AF159" s="171" t="e">
        <f t="shared" ref="AF159" si="44">AE159+AD159+AC159+AB159</f>
        <v>#REF!</v>
      </c>
      <c r="AG159" s="171" t="e">
        <f>#REF!+#REF!</f>
        <v>#REF!</v>
      </c>
      <c r="AH159" s="171" t="e">
        <f>#REF!+#REF!</f>
        <v>#REF!</v>
      </c>
      <c r="AI159" s="171" t="e">
        <f>#REF!+#REF!</f>
        <v>#REF!</v>
      </c>
      <c r="AJ159" s="171" t="e">
        <f>#REF!+#REF!</f>
        <v>#REF!</v>
      </c>
      <c r="AK159" s="171" t="e">
        <f t="shared" ref="AK159" si="45">AJ159+AI159+AH159+AG159</f>
        <v>#REF!</v>
      </c>
      <c r="AL159" s="172" t="e">
        <f>AK159+AF159+AA159</f>
        <v>#REF!</v>
      </c>
      <c r="AM159" s="171" t="e">
        <f>#REF!+#REF!</f>
        <v>#REF!</v>
      </c>
      <c r="AN159" s="171" t="e">
        <f>#REF!+#REF!</f>
        <v>#REF!</v>
      </c>
      <c r="AO159" s="171" t="e">
        <f>#REF!+#REF!</f>
        <v>#REF!</v>
      </c>
      <c r="AP159" s="171" t="e">
        <f>#REF!+#REF!</f>
        <v>#REF!</v>
      </c>
      <c r="AQ159" s="171" t="e">
        <f t="shared" ref="AQ159" si="46">AP159+AO159+AN159+AM159</f>
        <v>#REF!</v>
      </c>
      <c r="AR159" s="99"/>
      <c r="AS159" s="171" t="e">
        <f>#REF!+#REF!</f>
        <v>#REF!</v>
      </c>
      <c r="AT159" s="171" t="e">
        <f>#REF!+#REF!</f>
        <v>#REF!</v>
      </c>
      <c r="AU159" s="171" t="e">
        <f>#REF!+#REF!</f>
        <v>#REF!</v>
      </c>
      <c r="AV159" s="99"/>
      <c r="AW159" s="99">
        <f>SUM(AW157:AW158)</f>
        <v>2</v>
      </c>
      <c r="AX159" s="171" t="e">
        <f>#REF!+#REF!</f>
        <v>#REF!</v>
      </c>
      <c r="AY159" s="171" t="e">
        <f>#REF!+#REF!</f>
        <v>#REF!</v>
      </c>
      <c r="AZ159" s="171" t="e">
        <f>#REF!+#REF!</f>
        <v>#REF!</v>
      </c>
      <c r="BA159" s="99">
        <f>AW159</f>
        <v>2</v>
      </c>
      <c r="BB159" s="106">
        <f>SUM(AW159)</f>
        <v>2</v>
      </c>
      <c r="BC159" s="99"/>
      <c r="BD159" s="171" t="e">
        <f>#REF!+#REF!</f>
        <v>#REF!</v>
      </c>
      <c r="BE159" s="171" t="e">
        <f>#REF!+#REF!</f>
        <v>#REF!</v>
      </c>
      <c r="BF159" s="171" t="e">
        <f>#REF!+#REF!</f>
        <v>#REF!</v>
      </c>
      <c r="BG159" s="99"/>
      <c r="BH159" s="171" t="e">
        <f>#REF!+#REF!</f>
        <v>#REF!</v>
      </c>
      <c r="BI159" s="171" t="e">
        <f>#REF!+#REF!</f>
        <v>#REF!</v>
      </c>
      <c r="BJ159" s="171" t="e">
        <f>#REF!+#REF!</f>
        <v>#REF!</v>
      </c>
      <c r="BK159" s="171" t="e">
        <f>#REF!+#REF!</f>
        <v>#REF!</v>
      </c>
      <c r="BL159" s="171" t="e">
        <f t="shared" ref="BL159" si="47">BK159+BJ159+BI159+BH159</f>
        <v>#REF!</v>
      </c>
      <c r="BM159" s="171" t="e">
        <f>#REF!+#REF!</f>
        <v>#REF!</v>
      </c>
      <c r="BN159" s="171" t="e">
        <f>#REF!+#REF!</f>
        <v>#REF!</v>
      </c>
      <c r="BO159" s="171" t="e">
        <f>#REF!+#REF!</f>
        <v>#REF!</v>
      </c>
      <c r="BP159" s="171" t="e">
        <f>#REF!+#REF!</f>
        <v>#REF!</v>
      </c>
      <c r="BQ159" s="171" t="e">
        <f t="shared" ref="BQ159" si="48">BP159+BO159+BN159+BM159</f>
        <v>#REF!</v>
      </c>
      <c r="BR159" s="106">
        <f>BG159</f>
        <v>0</v>
      </c>
      <c r="BS159" s="100">
        <f>BB159</f>
        <v>2</v>
      </c>
    </row>
    <row r="160" spans="1:71" ht="37.5" customHeight="1" thickBot="1" x14ac:dyDescent="0.55000000000000004">
      <c r="A160" s="254"/>
      <c r="B160" s="276" t="s">
        <v>13</v>
      </c>
      <c r="C160" s="277"/>
      <c r="D160" s="277"/>
      <c r="E160" s="278"/>
      <c r="F160" s="151"/>
      <c r="G160" s="119"/>
      <c r="H160" s="127"/>
      <c r="I160" s="120"/>
      <c r="J160" s="120"/>
      <c r="K160" s="121"/>
      <c r="L160" s="119"/>
      <c r="M160" s="119"/>
      <c r="N160" s="119"/>
      <c r="O160" s="119"/>
      <c r="P160" s="121"/>
      <c r="Q160" s="119"/>
      <c r="R160" s="119"/>
      <c r="S160" s="119"/>
      <c r="T160" s="122"/>
      <c r="U160" s="121"/>
      <c r="V160" s="123"/>
      <c r="W160" s="122"/>
      <c r="X160" s="122"/>
      <c r="Y160" s="122"/>
      <c r="Z160" s="122"/>
      <c r="AA160" s="121"/>
      <c r="AB160" s="122"/>
      <c r="AC160" s="122"/>
      <c r="AD160" s="122"/>
      <c r="AE160" s="122"/>
      <c r="AF160" s="121"/>
      <c r="AG160" s="122"/>
      <c r="AH160" s="122"/>
      <c r="AI160" s="122"/>
      <c r="AJ160" s="122"/>
      <c r="AK160" s="121"/>
      <c r="AL160" s="123"/>
      <c r="AM160" s="122"/>
      <c r="AN160" s="122"/>
      <c r="AO160" s="122"/>
      <c r="AP160" s="122"/>
      <c r="AQ160" s="121"/>
      <c r="AR160" s="122"/>
      <c r="AS160" s="124"/>
      <c r="AT160" s="124"/>
      <c r="AU160" s="124"/>
      <c r="AV160" s="121"/>
      <c r="AW160" s="122"/>
      <c r="AX160" s="124"/>
      <c r="AY160" s="124"/>
      <c r="AZ160" s="124"/>
      <c r="BA160" s="121"/>
      <c r="BB160" s="123"/>
      <c r="BC160" s="122"/>
      <c r="BD160" s="124"/>
      <c r="BE160" s="124"/>
      <c r="BF160" s="124"/>
      <c r="BG160" s="121"/>
      <c r="BH160" s="124"/>
      <c r="BI160" s="124"/>
      <c r="BJ160" s="124"/>
      <c r="BK160" s="124"/>
      <c r="BL160" s="121"/>
      <c r="BM160" s="124"/>
      <c r="BN160" s="124"/>
      <c r="BO160" s="124"/>
      <c r="BP160" s="124"/>
      <c r="BQ160" s="121"/>
      <c r="BR160" s="123"/>
      <c r="BS160" s="125"/>
    </row>
    <row r="161" spans="1:71" ht="39" thickBot="1" x14ac:dyDescent="0.25">
      <c r="A161" s="254">
        <v>119</v>
      </c>
      <c r="B161" s="183">
        <v>460</v>
      </c>
      <c r="C161" s="260">
        <v>472501001</v>
      </c>
      <c r="D161" s="261"/>
      <c r="E161" s="221" t="s">
        <v>1116</v>
      </c>
      <c r="F161" s="87"/>
      <c r="G161" s="112"/>
      <c r="H161" s="112"/>
      <c r="I161" s="112"/>
      <c r="J161" s="112"/>
      <c r="K161" s="126">
        <f>J161+I161+H161+G161</f>
        <v>0</v>
      </c>
      <c r="L161" s="112"/>
      <c r="M161" s="112"/>
      <c r="N161" s="112"/>
      <c r="O161" s="112"/>
      <c r="P161" s="126">
        <f>O161+N161+M161+L161</f>
        <v>0</v>
      </c>
      <c r="Q161" s="112"/>
      <c r="R161" s="112"/>
      <c r="S161" s="112"/>
      <c r="T161" s="112"/>
      <c r="U161" s="126">
        <f>T161+S161+R161+Q161</f>
        <v>0</v>
      </c>
      <c r="V161" s="114"/>
      <c r="W161" s="112"/>
      <c r="X161" s="112"/>
      <c r="Y161" s="112"/>
      <c r="Z161" s="112"/>
      <c r="AA161" s="126">
        <f>Z161+Y161+X161+W161</f>
        <v>0</v>
      </c>
      <c r="AB161" s="112"/>
      <c r="AC161" s="112"/>
      <c r="AD161" s="112"/>
      <c r="AE161" s="112"/>
      <c r="AF161" s="126">
        <f>AE161+AD161+AC161+AB161</f>
        <v>0</v>
      </c>
      <c r="AG161" s="112"/>
      <c r="AH161" s="112"/>
      <c r="AI161" s="112"/>
      <c r="AJ161" s="112"/>
      <c r="AK161" s="126">
        <f>AJ161+AI161+AH161+AG161</f>
        <v>0</v>
      </c>
      <c r="AL161" s="114"/>
      <c r="AM161" s="112"/>
      <c r="AN161" s="112"/>
      <c r="AO161" s="112"/>
      <c r="AP161" s="112"/>
      <c r="AQ161" s="126">
        <f>AP161+AO161+AN161+AM161</f>
        <v>0</v>
      </c>
      <c r="AR161" s="112"/>
      <c r="AS161" s="178"/>
      <c r="AT161" s="112"/>
      <c r="AU161" s="112"/>
      <c r="AV161" s="126">
        <f>AU161+AT161+AS161+AR161</f>
        <v>0</v>
      </c>
      <c r="AW161" s="112"/>
      <c r="AX161" s="198">
        <v>1</v>
      </c>
      <c r="AY161" s="112"/>
      <c r="AZ161" s="112"/>
      <c r="BA161" s="126">
        <f>AZ161+AY161+AX161+AW161</f>
        <v>1</v>
      </c>
      <c r="BB161" s="114"/>
      <c r="BC161" s="112"/>
      <c r="BD161" s="178"/>
      <c r="BE161" s="112"/>
      <c r="BF161" s="112"/>
      <c r="BG161" s="126">
        <f>BF161+BE161+BD161+BC161</f>
        <v>0</v>
      </c>
      <c r="BH161" s="112"/>
      <c r="BI161" s="112"/>
      <c r="BJ161" s="112"/>
      <c r="BK161" s="112"/>
      <c r="BL161" s="126">
        <f>BK161+BJ161+BI161+BH161</f>
        <v>0</v>
      </c>
      <c r="BM161" s="112"/>
      <c r="BN161" s="112"/>
      <c r="BO161" s="112"/>
      <c r="BP161" s="112"/>
      <c r="BQ161" s="126">
        <f>BP161+BO161+BN161+BM161</f>
        <v>0</v>
      </c>
      <c r="BR161" s="114"/>
      <c r="BS161" s="118"/>
    </row>
    <row r="162" spans="1:71" ht="39" thickBot="1" x14ac:dyDescent="0.25">
      <c r="A162" s="254">
        <v>120</v>
      </c>
      <c r="B162" s="183">
        <v>520</v>
      </c>
      <c r="C162" s="260">
        <v>781110623</v>
      </c>
      <c r="D162" s="266"/>
      <c r="E162" s="221" t="s">
        <v>1136</v>
      </c>
      <c r="F162" s="87"/>
      <c r="G162" s="190"/>
      <c r="H162" s="190"/>
      <c r="I162" s="190"/>
      <c r="J162" s="190"/>
      <c r="K162" s="134"/>
      <c r="L162" s="190"/>
      <c r="M162" s="190"/>
      <c r="N162" s="190"/>
      <c r="O162" s="190"/>
      <c r="P162" s="134"/>
      <c r="Q162" s="190"/>
      <c r="R162" s="190"/>
      <c r="S162" s="190"/>
      <c r="T162" s="190"/>
      <c r="U162" s="134"/>
      <c r="V162" s="96"/>
      <c r="W162" s="190"/>
      <c r="X162" s="190"/>
      <c r="Y162" s="190"/>
      <c r="Z162" s="190"/>
      <c r="AA162" s="134"/>
      <c r="AB162" s="190"/>
      <c r="AC162" s="190"/>
      <c r="AD162" s="190"/>
      <c r="AE162" s="190"/>
      <c r="AF162" s="134"/>
      <c r="AG162" s="190"/>
      <c r="AH162" s="190"/>
      <c r="AI162" s="190"/>
      <c r="AJ162" s="190"/>
      <c r="AK162" s="134"/>
      <c r="AL162" s="96"/>
      <c r="AM162" s="190"/>
      <c r="AN162" s="190"/>
      <c r="AO162" s="190"/>
      <c r="AP162" s="190"/>
      <c r="AQ162" s="134"/>
      <c r="AR162" s="190"/>
      <c r="AS162" s="173"/>
      <c r="AT162" s="190"/>
      <c r="AU162" s="190"/>
      <c r="AV162" s="134"/>
      <c r="AW162" s="190"/>
      <c r="AX162" s="201">
        <v>1</v>
      </c>
      <c r="AY162" s="190"/>
      <c r="AZ162" s="190"/>
      <c r="BA162" s="134"/>
      <c r="BB162" s="96"/>
      <c r="BC162" s="190"/>
      <c r="BD162" s="173"/>
      <c r="BE162" s="190"/>
      <c r="BF162" s="190"/>
      <c r="BG162" s="134"/>
      <c r="BH162" s="190"/>
      <c r="BI162" s="190"/>
      <c r="BJ162" s="190"/>
      <c r="BK162" s="190"/>
      <c r="BL162" s="134"/>
      <c r="BM162" s="190"/>
      <c r="BN162" s="190"/>
      <c r="BO162" s="190"/>
      <c r="BP162" s="190"/>
      <c r="BQ162" s="134"/>
      <c r="BR162" s="96"/>
      <c r="BS162" s="98"/>
    </row>
    <row r="163" spans="1:71" ht="51" customHeight="1" thickBot="1" x14ac:dyDescent="0.25">
      <c r="A163" s="254">
        <v>121</v>
      </c>
      <c r="B163" s="183">
        <v>434</v>
      </c>
      <c r="C163" s="260">
        <v>472501001</v>
      </c>
      <c r="D163" s="261"/>
      <c r="E163" s="221" t="s">
        <v>1085</v>
      </c>
      <c r="F163" s="87"/>
      <c r="G163" s="190"/>
      <c r="H163" s="190"/>
      <c r="I163" s="190"/>
      <c r="J163" s="190"/>
      <c r="K163" s="134"/>
      <c r="L163" s="190"/>
      <c r="M163" s="190"/>
      <c r="N163" s="190"/>
      <c r="O163" s="190"/>
      <c r="P163" s="134"/>
      <c r="Q163" s="190"/>
      <c r="R163" s="190"/>
      <c r="S163" s="190"/>
      <c r="T163" s="190"/>
      <c r="U163" s="134"/>
      <c r="V163" s="96"/>
      <c r="W163" s="190"/>
      <c r="X163" s="190"/>
      <c r="Y163" s="190"/>
      <c r="Z163" s="190"/>
      <c r="AA163" s="134"/>
      <c r="AB163" s="190"/>
      <c r="AC163" s="190"/>
      <c r="AD163" s="190"/>
      <c r="AE163" s="190"/>
      <c r="AF163" s="134"/>
      <c r="AG163" s="190"/>
      <c r="AH163" s="190"/>
      <c r="AI163" s="190"/>
      <c r="AJ163" s="190"/>
      <c r="AK163" s="134"/>
      <c r="AL163" s="96"/>
      <c r="AM163" s="190"/>
      <c r="AN163" s="190"/>
      <c r="AO163" s="190"/>
      <c r="AP163" s="190"/>
      <c r="AQ163" s="134"/>
      <c r="AR163" s="190"/>
      <c r="AS163" s="173"/>
      <c r="AT163" s="190"/>
      <c r="AU163" s="190"/>
      <c r="AV163" s="134"/>
      <c r="AW163" s="190"/>
      <c r="AX163" s="201">
        <v>1</v>
      </c>
      <c r="AY163" s="190"/>
      <c r="AZ163" s="190"/>
      <c r="BA163" s="134"/>
      <c r="BB163" s="96"/>
      <c r="BC163" s="190"/>
      <c r="BD163" s="173"/>
      <c r="BE163" s="190"/>
      <c r="BF163" s="190"/>
      <c r="BG163" s="134"/>
      <c r="BH163" s="190"/>
      <c r="BI163" s="190"/>
      <c r="BJ163" s="190"/>
      <c r="BK163" s="190"/>
      <c r="BL163" s="134"/>
      <c r="BM163" s="190"/>
      <c r="BN163" s="190"/>
      <c r="BO163" s="190"/>
      <c r="BP163" s="190"/>
      <c r="BQ163" s="134"/>
      <c r="BR163" s="96"/>
      <c r="BS163" s="98"/>
    </row>
    <row r="164" spans="1:71" ht="51" customHeight="1" thickBot="1" x14ac:dyDescent="0.25">
      <c r="A164" s="254">
        <v>122</v>
      </c>
      <c r="B164" s="183">
        <v>14</v>
      </c>
      <c r="C164" s="260">
        <v>472501001</v>
      </c>
      <c r="D164" s="261"/>
      <c r="E164" s="221" t="s">
        <v>1100</v>
      </c>
      <c r="F164" s="88"/>
      <c r="G164" s="190"/>
      <c r="H164" s="190"/>
      <c r="I164" s="190"/>
      <c r="J164" s="190"/>
      <c r="K164" s="134"/>
      <c r="L164" s="190"/>
      <c r="M164" s="190"/>
      <c r="N164" s="190"/>
      <c r="O164" s="190"/>
      <c r="P164" s="134"/>
      <c r="Q164" s="190"/>
      <c r="R164" s="190"/>
      <c r="S164" s="190"/>
      <c r="T164" s="190"/>
      <c r="U164" s="134"/>
      <c r="V164" s="96"/>
      <c r="W164" s="190"/>
      <c r="X164" s="190"/>
      <c r="Y164" s="190"/>
      <c r="Z164" s="190"/>
      <c r="AA164" s="134"/>
      <c r="AB164" s="190"/>
      <c r="AC164" s="190"/>
      <c r="AD164" s="190"/>
      <c r="AE164" s="190"/>
      <c r="AF164" s="134"/>
      <c r="AG164" s="190"/>
      <c r="AH164" s="190"/>
      <c r="AI164" s="190"/>
      <c r="AJ164" s="190"/>
      <c r="AK164" s="134"/>
      <c r="AL164" s="96"/>
      <c r="AM164" s="190"/>
      <c r="AN164" s="190"/>
      <c r="AO164" s="190"/>
      <c r="AP164" s="190"/>
      <c r="AQ164" s="134"/>
      <c r="AR164" s="190"/>
      <c r="AS164" s="173"/>
      <c r="AT164" s="190"/>
      <c r="AU164" s="190"/>
      <c r="AV164" s="134"/>
      <c r="AW164" s="190"/>
      <c r="AX164" s="201">
        <v>1</v>
      </c>
      <c r="AY164" s="190"/>
      <c r="AZ164" s="190"/>
      <c r="BA164" s="134"/>
      <c r="BB164" s="96"/>
      <c r="BC164" s="190"/>
      <c r="BD164" s="173"/>
      <c r="BE164" s="190"/>
      <c r="BF164" s="190"/>
      <c r="BG164" s="134"/>
      <c r="BH164" s="190"/>
      <c r="BI164" s="190"/>
      <c r="BJ164" s="190"/>
      <c r="BK164" s="190"/>
      <c r="BL164" s="134"/>
      <c r="BM164" s="190"/>
      <c r="BN164" s="190"/>
      <c r="BO164" s="190"/>
      <c r="BP164" s="190"/>
      <c r="BQ164" s="134"/>
      <c r="BR164" s="96"/>
      <c r="BS164" s="98"/>
    </row>
    <row r="165" spans="1:71" ht="37.5" customHeight="1" thickBot="1" x14ac:dyDescent="0.55000000000000004">
      <c r="A165" s="254"/>
      <c r="B165" s="271" t="s">
        <v>1102</v>
      </c>
      <c r="C165" s="272"/>
      <c r="D165" s="272"/>
      <c r="E165" s="273"/>
      <c r="F165" s="154"/>
      <c r="G165" s="171" t="e">
        <f>#REF!+#REF!+G161</f>
        <v>#REF!</v>
      </c>
      <c r="H165" s="171" t="e">
        <f>#REF!+#REF!+H161</f>
        <v>#REF!</v>
      </c>
      <c r="I165" s="171" t="e">
        <f>#REF!+#REF!+I161</f>
        <v>#REF!</v>
      </c>
      <c r="J165" s="171" t="e">
        <f>#REF!+#REF!+J161</f>
        <v>#REF!</v>
      </c>
      <c r="K165" s="171" t="e">
        <f>J165+I165+H165+G165</f>
        <v>#REF!</v>
      </c>
      <c r="L165" s="171" t="e">
        <f>#REF!+#REF!+L161</f>
        <v>#REF!</v>
      </c>
      <c r="M165" s="171" t="e">
        <f>#REF!+#REF!+M161</f>
        <v>#REF!</v>
      </c>
      <c r="N165" s="171" t="e">
        <f>#REF!+#REF!+N161</f>
        <v>#REF!</v>
      </c>
      <c r="O165" s="171" t="e">
        <f>#REF!+#REF!+O161</f>
        <v>#REF!</v>
      </c>
      <c r="P165" s="171" t="e">
        <f>O165+N165+M165+L165</f>
        <v>#REF!</v>
      </c>
      <c r="Q165" s="171" t="e">
        <f>#REF!+#REF!+Q161</f>
        <v>#REF!</v>
      </c>
      <c r="R165" s="171" t="e">
        <f>#REF!+#REF!+R161</f>
        <v>#REF!</v>
      </c>
      <c r="S165" s="171" t="e">
        <f>#REF!+#REF!+S161</f>
        <v>#REF!</v>
      </c>
      <c r="T165" s="171" t="e">
        <f>#REF!+#REF!+T161</f>
        <v>#REF!</v>
      </c>
      <c r="U165" s="171" t="e">
        <f>T165+S165+R165+Q165</f>
        <v>#REF!</v>
      </c>
      <c r="V165" s="172" t="e">
        <f>U165+P165+K165</f>
        <v>#REF!</v>
      </c>
      <c r="W165" s="171" t="e">
        <f>#REF!+#REF!+W161</f>
        <v>#REF!</v>
      </c>
      <c r="X165" s="171" t="e">
        <f>#REF!+#REF!+X161</f>
        <v>#REF!</v>
      </c>
      <c r="Y165" s="171" t="e">
        <f>#REF!+#REF!+Y161</f>
        <v>#REF!</v>
      </c>
      <c r="Z165" s="171" t="e">
        <f>#REF!+#REF!+Z161</f>
        <v>#REF!</v>
      </c>
      <c r="AA165" s="171" t="e">
        <f>Z165+Y165+X165+W165</f>
        <v>#REF!</v>
      </c>
      <c r="AB165" s="171" t="e">
        <f>#REF!+#REF!+AB161</f>
        <v>#REF!</v>
      </c>
      <c r="AC165" s="171" t="e">
        <f>#REF!+#REF!+AC161</f>
        <v>#REF!</v>
      </c>
      <c r="AD165" s="171" t="e">
        <f>#REF!+#REF!+AD161</f>
        <v>#REF!</v>
      </c>
      <c r="AE165" s="171" t="e">
        <f>#REF!+#REF!+AE161</f>
        <v>#REF!</v>
      </c>
      <c r="AF165" s="171" t="e">
        <f>AE165+AD165+AC165+AB165</f>
        <v>#REF!</v>
      </c>
      <c r="AG165" s="171" t="e">
        <f>#REF!+#REF!+AG161</f>
        <v>#REF!</v>
      </c>
      <c r="AH165" s="171" t="e">
        <f>#REF!+#REF!+AH161</f>
        <v>#REF!</v>
      </c>
      <c r="AI165" s="171" t="e">
        <f>#REF!+#REF!+AI161</f>
        <v>#REF!</v>
      </c>
      <c r="AJ165" s="171" t="e">
        <f>#REF!+#REF!+AJ161</f>
        <v>#REF!</v>
      </c>
      <c r="AK165" s="171" t="e">
        <f>AJ165+AI165+AH165+AG165</f>
        <v>#REF!</v>
      </c>
      <c r="AL165" s="172" t="e">
        <f>AK165+AF165+AA165</f>
        <v>#REF!</v>
      </c>
      <c r="AM165" s="171" t="e">
        <f>#REF!+#REF!+AM161</f>
        <v>#REF!</v>
      </c>
      <c r="AN165" s="171" t="e">
        <f>#REF!+#REF!+AN161</f>
        <v>#REF!</v>
      </c>
      <c r="AO165" s="171" t="e">
        <f>#REF!+#REF!+AO161</f>
        <v>#REF!</v>
      </c>
      <c r="AP165" s="171" t="e">
        <f>#REF!+#REF!+AP161</f>
        <v>#REF!</v>
      </c>
      <c r="AQ165" s="171" t="e">
        <f>AP165+AO165+AN165+AM165</f>
        <v>#REF!</v>
      </c>
      <c r="AR165" s="171" t="e">
        <f>#REF!+#REF!+AR161</f>
        <v>#REF!</v>
      </c>
      <c r="AS165" s="99"/>
      <c r="AT165" s="171" t="e">
        <f>#REF!+#REF!+AT161</f>
        <v>#REF!</v>
      </c>
      <c r="AU165" s="171" t="e">
        <f>#REF!+#REF!+AU161</f>
        <v>#REF!</v>
      </c>
      <c r="AV165" s="99"/>
      <c r="AW165" s="171" t="e">
        <f>#REF!+#REF!+AW161</f>
        <v>#REF!</v>
      </c>
      <c r="AX165" s="99">
        <f>SUM(AX161:AX164)</f>
        <v>4</v>
      </c>
      <c r="AY165" s="171" t="e">
        <f>#REF!+#REF!+AY161</f>
        <v>#REF!</v>
      </c>
      <c r="AZ165" s="171" t="e">
        <f>#REF!+#REF!+AZ161</f>
        <v>#REF!</v>
      </c>
      <c r="BA165" s="99">
        <f>AX165</f>
        <v>4</v>
      </c>
      <c r="BB165" s="106">
        <f>SUM(AX165)</f>
        <v>4</v>
      </c>
      <c r="BC165" s="171" t="e">
        <f>#REF!+#REF!+BC161</f>
        <v>#REF!</v>
      </c>
      <c r="BD165" s="99"/>
      <c r="BE165" s="171" t="e">
        <f>#REF!+#REF!+BE161</f>
        <v>#REF!</v>
      </c>
      <c r="BF165" s="171" t="e">
        <f>#REF!+#REF!+BF161</f>
        <v>#REF!</v>
      </c>
      <c r="BG165" s="99"/>
      <c r="BH165" s="171" t="e">
        <f>#REF!+#REF!+BH161</f>
        <v>#REF!</v>
      </c>
      <c r="BI165" s="171" t="e">
        <f>#REF!+#REF!+BI161</f>
        <v>#REF!</v>
      </c>
      <c r="BJ165" s="171" t="e">
        <f>#REF!+#REF!+BJ161</f>
        <v>#REF!</v>
      </c>
      <c r="BK165" s="171" t="e">
        <f>#REF!+#REF!+BK161</f>
        <v>#REF!</v>
      </c>
      <c r="BL165" s="171" t="e">
        <f>BK165+BJ165+BI165+BH165</f>
        <v>#REF!</v>
      </c>
      <c r="BM165" s="171" t="e">
        <f>#REF!+#REF!+BM161</f>
        <v>#REF!</v>
      </c>
      <c r="BN165" s="171" t="e">
        <f>#REF!+#REF!+BN161</f>
        <v>#REF!</v>
      </c>
      <c r="BO165" s="171" t="e">
        <f>#REF!+#REF!+BO161</f>
        <v>#REF!</v>
      </c>
      <c r="BP165" s="171" t="e">
        <f>#REF!+#REF!+BP161</f>
        <v>#REF!</v>
      </c>
      <c r="BQ165" s="99"/>
      <c r="BR165" s="106">
        <f>BG165</f>
        <v>0</v>
      </c>
      <c r="BS165" s="100">
        <f>BB165</f>
        <v>4</v>
      </c>
    </row>
    <row r="166" spans="1:71" ht="37.5" customHeight="1" thickBot="1" x14ac:dyDescent="0.55000000000000004">
      <c r="A166" s="254"/>
      <c r="B166" s="276" t="s">
        <v>964</v>
      </c>
      <c r="C166" s="277"/>
      <c r="D166" s="277"/>
      <c r="E166" s="278"/>
      <c r="F166" s="155"/>
      <c r="G166" s="138"/>
      <c r="H166" s="138"/>
      <c r="I166" s="138"/>
      <c r="J166" s="138"/>
      <c r="K166" s="138"/>
      <c r="L166" s="138"/>
      <c r="M166" s="138"/>
      <c r="N166" s="138"/>
      <c r="O166" s="138"/>
      <c r="P166" s="138"/>
      <c r="Q166" s="138"/>
      <c r="R166" s="138"/>
      <c r="S166" s="138"/>
      <c r="T166" s="138"/>
      <c r="U166" s="138"/>
      <c r="V166" s="138"/>
      <c r="W166" s="138"/>
      <c r="X166" s="138"/>
      <c r="Y166" s="138"/>
      <c r="Z166" s="138"/>
      <c r="AA166" s="138"/>
      <c r="AB166" s="138"/>
      <c r="AC166" s="138"/>
      <c r="AD166" s="138"/>
      <c r="AE166" s="138"/>
      <c r="AF166" s="138"/>
      <c r="AG166" s="138"/>
      <c r="AH166" s="138"/>
      <c r="AI166" s="138"/>
      <c r="AJ166" s="138"/>
      <c r="AK166" s="138"/>
      <c r="AL166" s="138"/>
      <c r="AM166" s="138"/>
      <c r="AN166" s="138"/>
      <c r="AO166" s="138"/>
      <c r="AP166" s="138"/>
      <c r="AQ166" s="138"/>
      <c r="AR166" s="138"/>
      <c r="AS166" s="138"/>
      <c r="AT166" s="138"/>
      <c r="AU166" s="138"/>
      <c r="AV166" s="138"/>
      <c r="AW166" s="138"/>
      <c r="AX166" s="138"/>
      <c r="AY166" s="138"/>
      <c r="AZ166" s="138"/>
      <c r="BA166" s="138"/>
      <c r="BB166" s="138"/>
      <c r="BC166" s="138"/>
      <c r="BD166" s="138"/>
      <c r="BE166" s="138"/>
      <c r="BF166" s="138"/>
      <c r="BG166" s="138"/>
      <c r="BH166" s="138"/>
      <c r="BI166" s="138"/>
      <c r="BJ166" s="138"/>
      <c r="BK166" s="138"/>
      <c r="BL166" s="138"/>
      <c r="BM166" s="138"/>
      <c r="BN166" s="138"/>
      <c r="BO166" s="138"/>
      <c r="BP166" s="138"/>
      <c r="BQ166" s="138"/>
      <c r="BR166" s="138"/>
      <c r="BS166" s="138"/>
    </row>
    <row r="167" spans="1:71" ht="52.5" customHeight="1" thickBot="1" x14ac:dyDescent="0.25">
      <c r="A167" s="254">
        <v>123</v>
      </c>
      <c r="B167" s="183">
        <v>471</v>
      </c>
      <c r="C167" s="260">
        <v>470701001</v>
      </c>
      <c r="D167" s="261"/>
      <c r="E167" s="221" t="s">
        <v>1092</v>
      </c>
      <c r="F167" s="92"/>
      <c r="G167" s="89"/>
      <c r="H167" s="89"/>
      <c r="I167" s="89"/>
      <c r="J167" s="89"/>
      <c r="K167" s="134">
        <f>J167+I167+H167+G167</f>
        <v>0</v>
      </c>
      <c r="L167" s="89"/>
      <c r="M167" s="89"/>
      <c r="N167" s="89"/>
      <c r="O167" s="89"/>
      <c r="P167" s="134">
        <f>O167+N167+M167+L167</f>
        <v>0</v>
      </c>
      <c r="Q167" s="89"/>
      <c r="R167" s="89"/>
      <c r="S167" s="89"/>
      <c r="T167" s="89"/>
      <c r="U167" s="134">
        <f>T167+S167+R167+Q167</f>
        <v>0</v>
      </c>
      <c r="V167" s="96"/>
      <c r="W167" s="89"/>
      <c r="X167" s="89"/>
      <c r="Y167" s="89"/>
      <c r="Z167" s="89"/>
      <c r="AA167" s="134">
        <f>Z167+Y167+X167+W167</f>
        <v>0</v>
      </c>
      <c r="AB167" s="89"/>
      <c r="AC167" s="89"/>
      <c r="AD167" s="89"/>
      <c r="AE167" s="89"/>
      <c r="AF167" s="134">
        <f>AE167+AD167+AC167+AB167</f>
        <v>0</v>
      </c>
      <c r="AG167" s="89"/>
      <c r="AH167" s="89"/>
      <c r="AI167" s="89"/>
      <c r="AJ167" s="89"/>
      <c r="AK167" s="134">
        <f>AJ167+AI167+AH167+AG167</f>
        <v>0</v>
      </c>
      <c r="AL167" s="96"/>
      <c r="AM167" s="89"/>
      <c r="AN167" s="89"/>
      <c r="AO167" s="89"/>
      <c r="AP167" s="89"/>
      <c r="AQ167" s="134">
        <f>AP167+AO167+AN167+AM167</f>
        <v>0</v>
      </c>
      <c r="AR167" s="183"/>
      <c r="AS167" s="183"/>
      <c r="AT167" s="178"/>
      <c r="AU167" s="178"/>
      <c r="AV167" s="134">
        <f>AU167+AT167+AS167+AR167</f>
        <v>0</v>
      </c>
      <c r="AW167" s="183"/>
      <c r="AX167" s="183"/>
      <c r="AY167" s="198">
        <v>1</v>
      </c>
      <c r="AZ167" s="202"/>
      <c r="BA167" s="134">
        <f>AZ167+AY167+AX167+AW167</f>
        <v>1</v>
      </c>
      <c r="BB167" s="96"/>
      <c r="BC167" s="183"/>
      <c r="BD167" s="183"/>
      <c r="BE167" s="178"/>
      <c r="BF167" s="178"/>
      <c r="BG167" s="134">
        <f>BF167+BE167+BD167+BC167</f>
        <v>0</v>
      </c>
      <c r="BH167" s="89"/>
      <c r="BI167" s="89"/>
      <c r="BJ167" s="89"/>
      <c r="BK167" s="89"/>
      <c r="BL167" s="134">
        <f>BK167+BJ167+BI167+BH167</f>
        <v>0</v>
      </c>
      <c r="BM167" s="89"/>
      <c r="BN167" s="89"/>
      <c r="BO167" s="89"/>
      <c r="BP167" s="89"/>
      <c r="BQ167" s="134">
        <f>BP167+BO167+BN167+BM167</f>
        <v>0</v>
      </c>
      <c r="BR167" s="96"/>
      <c r="BS167" s="96"/>
    </row>
    <row r="168" spans="1:71" ht="43.5" customHeight="1" thickBot="1" x14ac:dyDescent="0.25">
      <c r="A168" s="254">
        <v>124</v>
      </c>
      <c r="B168" s="207">
        <v>394</v>
      </c>
      <c r="C168" s="260">
        <v>470701001</v>
      </c>
      <c r="D168" s="261"/>
      <c r="E168" s="221" t="s">
        <v>1108</v>
      </c>
      <c r="F168" s="92"/>
      <c r="G168" s="89"/>
      <c r="H168" s="89"/>
      <c r="I168" s="89"/>
      <c r="J168" s="89"/>
      <c r="K168" s="134"/>
      <c r="L168" s="89"/>
      <c r="M168" s="89"/>
      <c r="N168" s="89"/>
      <c r="O168" s="89"/>
      <c r="P168" s="134"/>
      <c r="Q168" s="89"/>
      <c r="R168" s="89"/>
      <c r="S168" s="89"/>
      <c r="T168" s="89"/>
      <c r="U168" s="134"/>
      <c r="V168" s="96"/>
      <c r="W168" s="89"/>
      <c r="X168" s="89"/>
      <c r="Y168" s="89"/>
      <c r="Z168" s="89"/>
      <c r="AA168" s="134"/>
      <c r="AB168" s="89"/>
      <c r="AC168" s="89"/>
      <c r="AD168" s="89"/>
      <c r="AE168" s="89"/>
      <c r="AF168" s="134"/>
      <c r="AG168" s="89"/>
      <c r="AH168" s="89"/>
      <c r="AI168" s="89"/>
      <c r="AJ168" s="89"/>
      <c r="AK168" s="134"/>
      <c r="AL168" s="96"/>
      <c r="AM168" s="89"/>
      <c r="AN168" s="89"/>
      <c r="AO168" s="89"/>
      <c r="AP168" s="89"/>
      <c r="AQ168" s="134"/>
      <c r="AR168" s="183"/>
      <c r="AS168" s="183"/>
      <c r="AT168" s="178"/>
      <c r="AU168" s="178"/>
      <c r="AV168" s="134"/>
      <c r="AW168" s="183"/>
      <c r="AX168" s="183"/>
      <c r="AY168" s="198">
        <v>1</v>
      </c>
      <c r="AZ168" s="202"/>
      <c r="BA168" s="134"/>
      <c r="BB168" s="96"/>
      <c r="BC168" s="183"/>
      <c r="BD168" s="183"/>
      <c r="BE168" s="178"/>
      <c r="BF168" s="178"/>
      <c r="BG168" s="134"/>
      <c r="BH168" s="89"/>
      <c r="BI168" s="89"/>
      <c r="BJ168" s="89"/>
      <c r="BK168" s="89"/>
      <c r="BL168" s="134"/>
      <c r="BM168" s="89"/>
      <c r="BN168" s="89"/>
      <c r="BO168" s="89"/>
      <c r="BP168" s="89"/>
      <c r="BQ168" s="134"/>
      <c r="BR168" s="96"/>
      <c r="BS168" s="96"/>
    </row>
    <row r="169" spans="1:71" ht="43.5" customHeight="1" thickBot="1" x14ac:dyDescent="0.25">
      <c r="A169" s="254">
        <v>125</v>
      </c>
      <c r="B169" s="207">
        <v>490</v>
      </c>
      <c r="C169" s="260">
        <v>470701001</v>
      </c>
      <c r="D169" s="261"/>
      <c r="E169" s="243" t="s">
        <v>1117</v>
      </c>
      <c r="F169" s="92"/>
      <c r="G169" s="89"/>
      <c r="H169" s="89"/>
      <c r="I169" s="89"/>
      <c r="J169" s="89"/>
      <c r="K169" s="134"/>
      <c r="L169" s="89"/>
      <c r="M169" s="89"/>
      <c r="N169" s="89"/>
      <c r="O169" s="89"/>
      <c r="P169" s="134"/>
      <c r="Q169" s="89"/>
      <c r="R169" s="89"/>
      <c r="S169" s="89"/>
      <c r="T169" s="89"/>
      <c r="U169" s="134"/>
      <c r="V169" s="96"/>
      <c r="W169" s="89"/>
      <c r="X169" s="89"/>
      <c r="Y169" s="89"/>
      <c r="Z169" s="89"/>
      <c r="AA169" s="134"/>
      <c r="AB169" s="89"/>
      <c r="AC169" s="89"/>
      <c r="AD169" s="89"/>
      <c r="AE169" s="89"/>
      <c r="AF169" s="134"/>
      <c r="AG169" s="89"/>
      <c r="AH169" s="89"/>
      <c r="AI169" s="89"/>
      <c r="AJ169" s="89"/>
      <c r="AK169" s="134"/>
      <c r="AL169" s="96"/>
      <c r="AM169" s="89"/>
      <c r="AN169" s="89"/>
      <c r="AO169" s="89"/>
      <c r="AP169" s="89"/>
      <c r="AQ169" s="134"/>
      <c r="AR169" s="183"/>
      <c r="AS169" s="183"/>
      <c r="AT169" s="178"/>
      <c r="AU169" s="178"/>
      <c r="AV169" s="134"/>
      <c r="AW169" s="183"/>
      <c r="AX169" s="183"/>
      <c r="AY169" s="198">
        <v>1</v>
      </c>
      <c r="AZ169" s="202"/>
      <c r="BA169" s="134"/>
      <c r="BB169" s="96"/>
      <c r="BC169" s="183"/>
      <c r="BD169" s="183"/>
      <c r="BE169" s="178"/>
      <c r="BF169" s="178"/>
      <c r="BG169" s="134"/>
      <c r="BH169" s="89"/>
      <c r="BI169" s="89"/>
      <c r="BJ169" s="89"/>
      <c r="BK169" s="89"/>
      <c r="BL169" s="134"/>
      <c r="BM169" s="89"/>
      <c r="BN169" s="89"/>
      <c r="BO169" s="89"/>
      <c r="BP169" s="89"/>
      <c r="BQ169" s="134"/>
      <c r="BR169" s="96"/>
      <c r="BS169" s="96"/>
    </row>
    <row r="170" spans="1:71" ht="43.5" customHeight="1" thickBot="1" x14ac:dyDescent="0.6">
      <c r="A170" s="254">
        <v>126</v>
      </c>
      <c r="B170" s="207">
        <v>505</v>
      </c>
      <c r="C170" s="260">
        <v>470701001</v>
      </c>
      <c r="D170" s="261"/>
      <c r="E170" s="238" t="s">
        <v>1115</v>
      </c>
      <c r="F170" s="92"/>
      <c r="G170" s="89"/>
      <c r="H170" s="89"/>
      <c r="I170" s="89"/>
      <c r="J170" s="89"/>
      <c r="K170" s="134"/>
      <c r="L170" s="89"/>
      <c r="M170" s="89"/>
      <c r="N170" s="89"/>
      <c r="O170" s="89"/>
      <c r="P170" s="134"/>
      <c r="Q170" s="89"/>
      <c r="R170" s="89"/>
      <c r="S170" s="89"/>
      <c r="T170" s="89"/>
      <c r="U170" s="134"/>
      <c r="V170" s="96"/>
      <c r="W170" s="89"/>
      <c r="X170" s="89"/>
      <c r="Y170" s="89"/>
      <c r="Z170" s="89"/>
      <c r="AA170" s="134"/>
      <c r="AB170" s="89"/>
      <c r="AC170" s="89"/>
      <c r="AD170" s="89"/>
      <c r="AE170" s="89"/>
      <c r="AF170" s="134"/>
      <c r="AG170" s="89"/>
      <c r="AH170" s="89"/>
      <c r="AI170" s="89"/>
      <c r="AJ170" s="89"/>
      <c r="AK170" s="134"/>
      <c r="AL170" s="96"/>
      <c r="AM170" s="89"/>
      <c r="AN170" s="89"/>
      <c r="AO170" s="89"/>
      <c r="AP170" s="89"/>
      <c r="AQ170" s="134"/>
      <c r="AR170" s="183"/>
      <c r="AS170" s="183"/>
      <c r="AT170" s="178"/>
      <c r="AU170" s="178"/>
      <c r="AV170" s="134"/>
      <c r="AW170" s="183"/>
      <c r="AX170" s="183"/>
      <c r="AY170" s="198">
        <v>1</v>
      </c>
      <c r="AZ170" s="202"/>
      <c r="BA170" s="134"/>
      <c r="BB170" s="96"/>
      <c r="BC170" s="183"/>
      <c r="BD170" s="183"/>
      <c r="BE170" s="178"/>
      <c r="BF170" s="178"/>
      <c r="BG170" s="134"/>
      <c r="BH170" s="89"/>
      <c r="BI170" s="89"/>
      <c r="BJ170" s="89"/>
      <c r="BK170" s="89"/>
      <c r="BL170" s="134"/>
      <c r="BM170" s="89"/>
      <c r="BN170" s="89"/>
      <c r="BO170" s="89"/>
      <c r="BP170" s="89"/>
      <c r="BQ170" s="134"/>
      <c r="BR170" s="96"/>
      <c r="BS170" s="96"/>
    </row>
    <row r="171" spans="1:71" ht="43.5" customHeight="1" thickBot="1" x14ac:dyDescent="0.25">
      <c r="A171" s="254">
        <v>127</v>
      </c>
      <c r="B171" s="207">
        <v>457</v>
      </c>
      <c r="C171" s="260">
        <v>470701001</v>
      </c>
      <c r="D171" s="261"/>
      <c r="E171" s="221" t="s">
        <v>1082</v>
      </c>
      <c r="F171" s="92"/>
      <c r="G171" s="89"/>
      <c r="H171" s="89"/>
      <c r="I171" s="89"/>
      <c r="J171" s="89"/>
      <c r="K171" s="134"/>
      <c r="L171" s="89"/>
      <c r="M171" s="89"/>
      <c r="N171" s="89"/>
      <c r="O171" s="89"/>
      <c r="P171" s="134"/>
      <c r="Q171" s="89"/>
      <c r="R171" s="89"/>
      <c r="S171" s="89"/>
      <c r="T171" s="89"/>
      <c r="U171" s="134"/>
      <c r="V171" s="96"/>
      <c r="W171" s="89"/>
      <c r="X171" s="89"/>
      <c r="Y171" s="89"/>
      <c r="Z171" s="89"/>
      <c r="AA171" s="134"/>
      <c r="AB171" s="89"/>
      <c r="AC171" s="89"/>
      <c r="AD171" s="89"/>
      <c r="AE171" s="89"/>
      <c r="AF171" s="134"/>
      <c r="AG171" s="89"/>
      <c r="AH171" s="89"/>
      <c r="AI171" s="89"/>
      <c r="AJ171" s="89"/>
      <c r="AK171" s="134"/>
      <c r="AL171" s="96"/>
      <c r="AM171" s="89"/>
      <c r="AN171" s="89"/>
      <c r="AO171" s="89"/>
      <c r="AP171" s="89"/>
      <c r="AQ171" s="134"/>
      <c r="AR171" s="183"/>
      <c r="AS171" s="183"/>
      <c r="AT171" s="178"/>
      <c r="AU171" s="178"/>
      <c r="AV171" s="134"/>
      <c r="AW171" s="183"/>
      <c r="AX171" s="183"/>
      <c r="AY171" s="198">
        <v>1</v>
      </c>
      <c r="AZ171" s="202"/>
      <c r="BA171" s="134"/>
      <c r="BB171" s="96"/>
      <c r="BC171" s="183"/>
      <c r="BD171" s="183"/>
      <c r="BE171" s="178"/>
      <c r="BF171" s="178"/>
      <c r="BG171" s="134"/>
      <c r="BH171" s="89"/>
      <c r="BI171" s="89"/>
      <c r="BJ171" s="89"/>
      <c r="BK171" s="89"/>
      <c r="BL171" s="134"/>
      <c r="BM171" s="89"/>
      <c r="BN171" s="89"/>
      <c r="BO171" s="89"/>
      <c r="BP171" s="89"/>
      <c r="BQ171" s="134"/>
      <c r="BR171" s="96"/>
      <c r="BS171" s="96"/>
    </row>
    <row r="172" spans="1:71" ht="43.5" customHeight="1" thickBot="1" x14ac:dyDescent="0.25">
      <c r="A172" s="254">
        <v>128</v>
      </c>
      <c r="B172" s="207">
        <v>429</v>
      </c>
      <c r="C172" s="260">
        <v>470701001</v>
      </c>
      <c r="D172" s="261"/>
      <c r="E172" s="221" t="s">
        <v>1027</v>
      </c>
      <c r="F172" s="92"/>
      <c r="G172" s="89"/>
      <c r="H172" s="89"/>
      <c r="I172" s="89"/>
      <c r="J172" s="89"/>
      <c r="K172" s="134"/>
      <c r="L172" s="89"/>
      <c r="M172" s="89"/>
      <c r="N172" s="89"/>
      <c r="O172" s="89"/>
      <c r="P172" s="134"/>
      <c r="Q172" s="89"/>
      <c r="R172" s="89"/>
      <c r="S172" s="89"/>
      <c r="T172" s="89"/>
      <c r="U172" s="134"/>
      <c r="V172" s="96"/>
      <c r="W172" s="89"/>
      <c r="X172" s="89"/>
      <c r="Y172" s="89"/>
      <c r="Z172" s="89"/>
      <c r="AA172" s="134"/>
      <c r="AB172" s="89"/>
      <c r="AC172" s="89"/>
      <c r="AD172" s="89"/>
      <c r="AE172" s="89"/>
      <c r="AF172" s="134"/>
      <c r="AG172" s="89"/>
      <c r="AH172" s="89"/>
      <c r="AI172" s="89"/>
      <c r="AJ172" s="89"/>
      <c r="AK172" s="134"/>
      <c r="AL172" s="96"/>
      <c r="AM172" s="89"/>
      <c r="AN172" s="89"/>
      <c r="AO172" s="89"/>
      <c r="AP172" s="89"/>
      <c r="AQ172" s="134"/>
      <c r="AR172" s="183"/>
      <c r="AS172" s="183"/>
      <c r="AT172" s="178"/>
      <c r="AU172" s="178"/>
      <c r="AV172" s="134"/>
      <c r="AW172" s="183"/>
      <c r="AX172" s="183"/>
      <c r="AY172" s="198">
        <v>1</v>
      </c>
      <c r="AZ172" s="202"/>
      <c r="BA172" s="134"/>
      <c r="BB172" s="96"/>
      <c r="BC172" s="183"/>
      <c r="BD172" s="183"/>
      <c r="BE172" s="178"/>
      <c r="BF172" s="178"/>
      <c r="BG172" s="134"/>
      <c r="BH172" s="89"/>
      <c r="BI172" s="89"/>
      <c r="BJ172" s="89"/>
      <c r="BK172" s="89"/>
      <c r="BL172" s="134"/>
      <c r="BM172" s="89"/>
      <c r="BN172" s="89"/>
      <c r="BO172" s="89"/>
      <c r="BP172" s="89"/>
      <c r="BQ172" s="134"/>
      <c r="BR172" s="96"/>
      <c r="BS172" s="96"/>
    </row>
    <row r="173" spans="1:71" ht="37.5" customHeight="1" thickBot="1" x14ac:dyDescent="0.25">
      <c r="A173" s="254">
        <v>129</v>
      </c>
      <c r="B173" s="207">
        <v>31</v>
      </c>
      <c r="C173" s="260">
        <v>470701001</v>
      </c>
      <c r="D173" s="261"/>
      <c r="E173" s="221" t="s">
        <v>1057</v>
      </c>
      <c r="F173" s="92"/>
      <c r="G173" s="89"/>
      <c r="H173" s="89"/>
      <c r="I173" s="89"/>
      <c r="J173" s="89"/>
      <c r="K173" s="134"/>
      <c r="L173" s="89"/>
      <c r="M173" s="89"/>
      <c r="N173" s="89"/>
      <c r="O173" s="89"/>
      <c r="P173" s="134"/>
      <c r="Q173" s="89"/>
      <c r="R173" s="89"/>
      <c r="S173" s="89"/>
      <c r="T173" s="89"/>
      <c r="U173" s="134"/>
      <c r="V173" s="96"/>
      <c r="W173" s="89"/>
      <c r="X173" s="89"/>
      <c r="Y173" s="89"/>
      <c r="Z173" s="89"/>
      <c r="AA173" s="134"/>
      <c r="AB173" s="89"/>
      <c r="AC173" s="89"/>
      <c r="AD173" s="89"/>
      <c r="AE173" s="89"/>
      <c r="AF173" s="134"/>
      <c r="AG173" s="89"/>
      <c r="AH173" s="89"/>
      <c r="AI173" s="89"/>
      <c r="AJ173" s="89"/>
      <c r="AK173" s="134"/>
      <c r="AL173" s="96"/>
      <c r="AM173" s="89"/>
      <c r="AN173" s="89"/>
      <c r="AO173" s="89"/>
      <c r="AP173" s="89"/>
      <c r="AQ173" s="134"/>
      <c r="AR173" s="183"/>
      <c r="AS173" s="183"/>
      <c r="AT173" s="178"/>
      <c r="AU173" s="178"/>
      <c r="AV173" s="134"/>
      <c r="AW173" s="183"/>
      <c r="AX173" s="183"/>
      <c r="AY173" s="202"/>
      <c r="AZ173" s="198">
        <v>1</v>
      </c>
      <c r="BA173" s="134"/>
      <c r="BB173" s="96"/>
      <c r="BC173" s="183"/>
      <c r="BD173" s="183"/>
      <c r="BE173" s="178"/>
      <c r="BF173" s="178"/>
      <c r="BG173" s="134"/>
      <c r="BH173" s="89"/>
      <c r="BI173" s="89"/>
      <c r="BJ173" s="89"/>
      <c r="BK173" s="89"/>
      <c r="BL173" s="134"/>
      <c r="BM173" s="89"/>
      <c r="BN173" s="89"/>
      <c r="BO173" s="89"/>
      <c r="BP173" s="89"/>
      <c r="BQ173" s="134"/>
      <c r="BR173" s="96"/>
      <c r="BS173" s="96"/>
    </row>
    <row r="174" spans="1:71" ht="37.5" customHeight="1" thickBot="1" x14ac:dyDescent="0.6">
      <c r="A174" s="254">
        <v>130</v>
      </c>
      <c r="B174" s="183">
        <v>179</v>
      </c>
      <c r="C174" s="262">
        <v>470701001</v>
      </c>
      <c r="D174" s="263"/>
      <c r="E174" s="221" t="s">
        <v>1075</v>
      </c>
      <c r="F174" s="92"/>
      <c r="G174" s="89"/>
      <c r="H174" s="89"/>
      <c r="I174" s="89"/>
      <c r="J174" s="89"/>
      <c r="K174" s="134"/>
      <c r="L174" s="89"/>
      <c r="M174" s="89"/>
      <c r="N174" s="89"/>
      <c r="O174" s="89"/>
      <c r="P174" s="134"/>
      <c r="Q174" s="89"/>
      <c r="R174" s="89"/>
      <c r="S174" s="89"/>
      <c r="T174" s="89"/>
      <c r="U174" s="134"/>
      <c r="V174" s="96"/>
      <c r="W174" s="89"/>
      <c r="X174" s="89"/>
      <c r="Y174" s="89"/>
      <c r="Z174" s="89"/>
      <c r="AA174" s="134"/>
      <c r="AB174" s="89"/>
      <c r="AC174" s="89"/>
      <c r="AD174" s="89"/>
      <c r="AE174" s="89"/>
      <c r="AF174" s="134"/>
      <c r="AG174" s="89"/>
      <c r="AH174" s="89"/>
      <c r="AI174" s="89"/>
      <c r="AJ174" s="89"/>
      <c r="AK174" s="134"/>
      <c r="AL174" s="96"/>
      <c r="AM174" s="89"/>
      <c r="AN174" s="89"/>
      <c r="AO174" s="89"/>
      <c r="AP174" s="89"/>
      <c r="AQ174" s="134"/>
      <c r="AR174" s="183"/>
      <c r="AS174" s="183"/>
      <c r="AT174" s="178"/>
      <c r="AU174" s="178"/>
      <c r="AV174" s="134"/>
      <c r="AW174" s="183"/>
      <c r="AX174" s="183"/>
      <c r="AY174" s="202"/>
      <c r="AZ174" s="198">
        <v>1</v>
      </c>
      <c r="BA174" s="134"/>
      <c r="BB174" s="96"/>
      <c r="BC174" s="183"/>
      <c r="BD174" s="183"/>
      <c r="BE174" s="178"/>
      <c r="BF174" s="178"/>
      <c r="BG174" s="134"/>
      <c r="BH174" s="89"/>
      <c r="BI174" s="89"/>
      <c r="BJ174" s="89"/>
      <c r="BK174" s="89"/>
      <c r="BL174" s="134"/>
      <c r="BM174" s="89"/>
      <c r="BN174" s="89"/>
      <c r="BO174" s="89"/>
      <c r="BP174" s="89"/>
      <c r="BQ174" s="134"/>
      <c r="BR174" s="96"/>
      <c r="BS174" s="96"/>
    </row>
    <row r="175" spans="1:71" ht="37.5" customHeight="1" thickBot="1" x14ac:dyDescent="0.55000000000000004">
      <c r="A175" s="254"/>
      <c r="B175" s="271" t="s">
        <v>1102</v>
      </c>
      <c r="C175" s="272"/>
      <c r="D175" s="272"/>
      <c r="E175" s="273"/>
      <c r="F175" s="154"/>
      <c r="G175" s="171" t="e">
        <f>#REF!+G167</f>
        <v>#REF!</v>
      </c>
      <c r="H175" s="171" t="e">
        <f>#REF!+H167</f>
        <v>#REF!</v>
      </c>
      <c r="I175" s="171" t="e">
        <f>#REF!+I167</f>
        <v>#REF!</v>
      </c>
      <c r="J175" s="171" t="e">
        <f>#REF!+J167</f>
        <v>#REF!</v>
      </c>
      <c r="K175" s="171" t="e">
        <f>J175+I175+H175+G175</f>
        <v>#REF!</v>
      </c>
      <c r="L175" s="171" t="e">
        <f>#REF!+L167</f>
        <v>#REF!</v>
      </c>
      <c r="M175" s="171" t="e">
        <f>#REF!+M167</f>
        <v>#REF!</v>
      </c>
      <c r="N175" s="171" t="e">
        <f>#REF!+N167</f>
        <v>#REF!</v>
      </c>
      <c r="O175" s="171" t="e">
        <f>#REF!+O167</f>
        <v>#REF!</v>
      </c>
      <c r="P175" s="171" t="e">
        <f>O175+N175+M175+L175</f>
        <v>#REF!</v>
      </c>
      <c r="Q175" s="171" t="e">
        <f>#REF!+Q167</f>
        <v>#REF!</v>
      </c>
      <c r="R175" s="171" t="e">
        <f>#REF!+R167</f>
        <v>#REF!</v>
      </c>
      <c r="S175" s="171" t="e">
        <f>#REF!+S167</f>
        <v>#REF!</v>
      </c>
      <c r="T175" s="171" t="e">
        <f>#REF!+T167</f>
        <v>#REF!</v>
      </c>
      <c r="U175" s="171" t="e">
        <f>T175+S175+R175+Q175</f>
        <v>#REF!</v>
      </c>
      <c r="V175" s="172" t="e">
        <f>U175+P175+K175</f>
        <v>#REF!</v>
      </c>
      <c r="W175" s="171" t="e">
        <f>#REF!+W167</f>
        <v>#REF!</v>
      </c>
      <c r="X175" s="171" t="e">
        <f>#REF!+X167</f>
        <v>#REF!</v>
      </c>
      <c r="Y175" s="171" t="e">
        <f>#REF!+Y167</f>
        <v>#REF!</v>
      </c>
      <c r="Z175" s="171" t="e">
        <f>#REF!+Z167</f>
        <v>#REF!</v>
      </c>
      <c r="AA175" s="171" t="e">
        <f>Z175+Y175+X175+W175</f>
        <v>#REF!</v>
      </c>
      <c r="AB175" s="171" t="e">
        <f>#REF!+AB167</f>
        <v>#REF!</v>
      </c>
      <c r="AC175" s="171" t="e">
        <f>#REF!+AC167</f>
        <v>#REF!</v>
      </c>
      <c r="AD175" s="171" t="e">
        <f>#REF!+AD167</f>
        <v>#REF!</v>
      </c>
      <c r="AE175" s="171" t="e">
        <f>#REF!+AE167</f>
        <v>#REF!</v>
      </c>
      <c r="AF175" s="171" t="e">
        <f>AE175+AD175+AC175+AB175</f>
        <v>#REF!</v>
      </c>
      <c r="AG175" s="171" t="e">
        <f>#REF!+AG167</f>
        <v>#REF!</v>
      </c>
      <c r="AH175" s="171" t="e">
        <f>#REF!+AH167</f>
        <v>#REF!</v>
      </c>
      <c r="AI175" s="171" t="e">
        <f>#REF!+AI167</f>
        <v>#REF!</v>
      </c>
      <c r="AJ175" s="171" t="e">
        <f>#REF!+AJ167</f>
        <v>#REF!</v>
      </c>
      <c r="AK175" s="171" t="e">
        <f>AJ175+AI175+AH175+AG175</f>
        <v>#REF!</v>
      </c>
      <c r="AL175" s="172" t="e">
        <f>AK175+AF175+AA175</f>
        <v>#REF!</v>
      </c>
      <c r="AM175" s="171" t="e">
        <f>#REF!+AM167</f>
        <v>#REF!</v>
      </c>
      <c r="AN175" s="171" t="e">
        <f>#REF!+AN167</f>
        <v>#REF!</v>
      </c>
      <c r="AO175" s="171" t="e">
        <f>#REF!+AO167</f>
        <v>#REF!</v>
      </c>
      <c r="AP175" s="171" t="e">
        <f>#REF!+AP167</f>
        <v>#REF!</v>
      </c>
      <c r="AQ175" s="171" t="e">
        <f>AP175+AO175+AN175+AM175</f>
        <v>#REF!</v>
      </c>
      <c r="AR175" s="171" t="e">
        <f>#REF!+AR167</f>
        <v>#REF!</v>
      </c>
      <c r="AS175" s="171" t="e">
        <f>#REF!+AS167</f>
        <v>#REF!</v>
      </c>
      <c r="AT175" s="99"/>
      <c r="AU175" s="99"/>
      <c r="AV175" s="99"/>
      <c r="AW175" s="171" t="e">
        <f>#REF!+AW167</f>
        <v>#REF!</v>
      </c>
      <c r="AX175" s="171" t="e">
        <f>#REF!+AX167</f>
        <v>#REF!</v>
      </c>
      <c r="AY175" s="99">
        <f>AY172+AY171+AY170+AY169+AY168+AY167</f>
        <v>6</v>
      </c>
      <c r="AZ175" s="99">
        <f>SUM(AZ173:AZ174)</f>
        <v>2</v>
      </c>
      <c r="BA175" s="99">
        <f>SUM(AY175:AZ175)</f>
        <v>8</v>
      </c>
      <c r="BB175" s="106">
        <f>SUM(AY175:AZ175)</f>
        <v>8</v>
      </c>
      <c r="BC175" s="171" t="e">
        <f>#REF!+BC167</f>
        <v>#REF!</v>
      </c>
      <c r="BD175" s="171" t="e">
        <f>#REF!+BD167</f>
        <v>#REF!</v>
      </c>
      <c r="BE175" s="99"/>
      <c r="BF175" s="99"/>
      <c r="BG175" s="99"/>
      <c r="BH175" s="171" t="e">
        <f>#REF!+BH167</f>
        <v>#REF!</v>
      </c>
      <c r="BI175" s="171" t="e">
        <f>#REF!+BI167</f>
        <v>#REF!</v>
      </c>
      <c r="BJ175" s="171" t="e">
        <f>#REF!+BJ167</f>
        <v>#REF!</v>
      </c>
      <c r="BK175" s="171" t="e">
        <f>#REF!+BK167</f>
        <v>#REF!</v>
      </c>
      <c r="BL175" s="171" t="e">
        <f>BK175+BJ175+BI175+BH175</f>
        <v>#REF!</v>
      </c>
      <c r="BM175" s="171" t="e">
        <f>#REF!+BM167</f>
        <v>#REF!</v>
      </c>
      <c r="BN175" s="171" t="e">
        <f>#REF!+BN167</f>
        <v>#REF!</v>
      </c>
      <c r="BO175" s="171" t="e">
        <f>#REF!+BO167</f>
        <v>#REF!</v>
      </c>
      <c r="BP175" s="171" t="e">
        <f>#REF!+BP167</f>
        <v>#REF!</v>
      </c>
      <c r="BQ175" s="171" t="e">
        <f>BP175+BO175+BN175+BM175</f>
        <v>#REF!</v>
      </c>
      <c r="BR175" s="106">
        <f>BG175</f>
        <v>0</v>
      </c>
      <c r="BS175" s="106">
        <f>BB175</f>
        <v>8</v>
      </c>
    </row>
    <row r="176" spans="1:71" ht="38.25" customHeight="1" thickBot="1" x14ac:dyDescent="0.55000000000000004">
      <c r="A176" s="254"/>
      <c r="B176" s="276" t="s">
        <v>967</v>
      </c>
      <c r="C176" s="277"/>
      <c r="D176" s="277"/>
      <c r="E176" s="278"/>
      <c r="F176" s="161"/>
      <c r="G176" s="102"/>
      <c r="H176" s="102"/>
      <c r="I176" s="102"/>
      <c r="J176" s="102"/>
      <c r="K176" s="102"/>
      <c r="L176" s="102"/>
      <c r="M176" s="102"/>
      <c r="N176" s="102"/>
      <c r="O176" s="102"/>
      <c r="P176" s="102"/>
      <c r="Q176" s="102"/>
      <c r="R176" s="102"/>
      <c r="S176" s="102"/>
      <c r="T176" s="102"/>
      <c r="U176" s="102"/>
      <c r="V176" s="103"/>
      <c r="W176" s="101"/>
      <c r="X176" s="101"/>
      <c r="Y176" s="101"/>
      <c r="Z176" s="101"/>
      <c r="AA176" s="102"/>
      <c r="AB176" s="101"/>
      <c r="AC176" s="101"/>
      <c r="AD176" s="101"/>
      <c r="AE176" s="101"/>
      <c r="AF176" s="102"/>
      <c r="AG176" s="101"/>
      <c r="AH176" s="101"/>
      <c r="AI176" s="101"/>
      <c r="AJ176" s="101"/>
      <c r="AK176" s="102"/>
      <c r="AL176" s="103"/>
      <c r="AM176" s="102"/>
      <c r="AN176" s="102"/>
      <c r="AO176" s="102"/>
      <c r="AP176" s="102"/>
      <c r="AQ176" s="102"/>
      <c r="AR176" s="102"/>
      <c r="AS176" s="102"/>
      <c r="AT176" s="102"/>
      <c r="AU176" s="102"/>
      <c r="AV176" s="102"/>
      <c r="AW176" s="102"/>
      <c r="AX176" s="102"/>
      <c r="AY176" s="102"/>
      <c r="AZ176" s="102"/>
      <c r="BA176" s="102"/>
      <c r="BB176" s="103"/>
      <c r="BC176" s="128"/>
      <c r="BD176" s="128"/>
      <c r="BE176" s="128"/>
      <c r="BF176" s="128"/>
      <c r="BG176" s="102"/>
      <c r="BH176" s="128"/>
      <c r="BI176" s="128"/>
      <c r="BJ176" s="128"/>
      <c r="BK176" s="128"/>
      <c r="BL176" s="102"/>
      <c r="BM176" s="128"/>
      <c r="BN176" s="128"/>
      <c r="BO176" s="128"/>
      <c r="BP176" s="128"/>
      <c r="BQ176" s="102"/>
      <c r="BR176" s="103"/>
      <c r="BS176" s="129"/>
    </row>
    <row r="177" spans="1:71" ht="39" thickBot="1" x14ac:dyDescent="0.6">
      <c r="A177" s="254">
        <v>131</v>
      </c>
      <c r="B177" s="183">
        <v>411</v>
      </c>
      <c r="C177" s="262">
        <v>471001001</v>
      </c>
      <c r="D177" s="263"/>
      <c r="E177" s="221" t="s">
        <v>1058</v>
      </c>
      <c r="F177" s="85"/>
      <c r="G177" s="130"/>
      <c r="H177" s="130"/>
      <c r="I177" s="130"/>
      <c r="J177" s="130"/>
      <c r="K177" s="95">
        <f>J177+I177+H177+G177</f>
        <v>0</v>
      </c>
      <c r="L177" s="130"/>
      <c r="M177" s="130"/>
      <c r="N177" s="130"/>
      <c r="O177" s="130"/>
      <c r="P177" s="95">
        <f>O177+N177+M177+L177</f>
        <v>0</v>
      </c>
      <c r="Q177" s="130"/>
      <c r="R177" s="130"/>
      <c r="S177" s="130"/>
      <c r="T177" s="130"/>
      <c r="U177" s="95">
        <f>T177+S177+R177+Q177</f>
        <v>0</v>
      </c>
      <c r="V177" s="96"/>
      <c r="W177" s="130"/>
      <c r="X177" s="130"/>
      <c r="Y177" s="130"/>
      <c r="Z177" s="130"/>
      <c r="AA177" s="95">
        <f>Z177+Y177+X177+W177</f>
        <v>0</v>
      </c>
      <c r="AB177" s="130"/>
      <c r="AC177" s="130"/>
      <c r="AD177" s="130"/>
      <c r="AE177" s="130"/>
      <c r="AF177" s="95">
        <f>AE177+AD177+AC177+AB177</f>
        <v>0</v>
      </c>
      <c r="AG177" s="130"/>
      <c r="AH177" s="130"/>
      <c r="AI177" s="130"/>
      <c r="AJ177" s="130"/>
      <c r="AK177" s="95">
        <f>AJ177+AI177+AH177+AG177</f>
        <v>0</v>
      </c>
      <c r="AL177" s="96"/>
      <c r="AM177" s="130"/>
      <c r="AN177" s="130"/>
      <c r="AO177" s="130"/>
      <c r="AP177" s="130"/>
      <c r="AQ177" s="95">
        <f>AP177+AO177+AN177+AM177</f>
        <v>0</v>
      </c>
      <c r="AR177" s="130"/>
      <c r="AS177" s="130"/>
      <c r="AT177" s="130"/>
      <c r="AU177" s="130"/>
      <c r="AV177" s="95">
        <f>AU177+AT177+AS177+AR177</f>
        <v>0</v>
      </c>
      <c r="AW177" s="173"/>
      <c r="AX177" s="130"/>
      <c r="AY177" s="130"/>
      <c r="AZ177" s="130"/>
      <c r="BA177" s="95">
        <f>AZ177+AY177+AX177+AW177</f>
        <v>0</v>
      </c>
      <c r="BB177" s="96"/>
      <c r="BC177" s="201"/>
      <c r="BD177" s="130"/>
      <c r="BE177" s="164"/>
      <c r="BF177" s="130"/>
      <c r="BG177" s="95">
        <f>BF177+BE177+BD177+BC177</f>
        <v>0</v>
      </c>
      <c r="BH177" s="173"/>
      <c r="BI177" s="130"/>
      <c r="BJ177" s="130"/>
      <c r="BK177" s="130"/>
      <c r="BL177" s="95">
        <f>BK177+BJ177+BI177+BH177</f>
        <v>0</v>
      </c>
      <c r="BM177" s="130"/>
      <c r="BN177" s="130"/>
      <c r="BO177" s="130"/>
      <c r="BP177" s="130"/>
      <c r="BQ177" s="95">
        <f>BP177+BO177+BN177+BM177</f>
        <v>0</v>
      </c>
      <c r="BR177" s="96"/>
      <c r="BS177" s="133"/>
    </row>
    <row r="178" spans="1:71" ht="37.5" customHeight="1" thickBot="1" x14ac:dyDescent="0.55000000000000004">
      <c r="A178" s="254"/>
      <c r="B178" s="271" t="s">
        <v>1102</v>
      </c>
      <c r="C178" s="272"/>
      <c r="D178" s="272"/>
      <c r="E178" s="273"/>
      <c r="F178" s="162"/>
      <c r="G178" s="171" t="e">
        <f>#REF!+#REF!+G177</f>
        <v>#REF!</v>
      </c>
      <c r="H178" s="171" t="e">
        <f>#REF!+#REF!+H177</f>
        <v>#REF!</v>
      </c>
      <c r="I178" s="171" t="e">
        <f>#REF!+#REF!+I177</f>
        <v>#REF!</v>
      </c>
      <c r="J178" s="171" t="e">
        <f>#REF!+#REF!+J177</f>
        <v>#REF!</v>
      </c>
      <c r="K178" s="171" t="e">
        <f>J178+I178+H178+G178</f>
        <v>#REF!</v>
      </c>
      <c r="L178" s="171" t="e">
        <f>#REF!+#REF!+L177</f>
        <v>#REF!</v>
      </c>
      <c r="M178" s="171" t="e">
        <f>#REF!+#REF!+M177</f>
        <v>#REF!</v>
      </c>
      <c r="N178" s="171" t="e">
        <f>#REF!+#REF!+N177</f>
        <v>#REF!</v>
      </c>
      <c r="O178" s="171" t="e">
        <f>#REF!+#REF!+O177</f>
        <v>#REF!</v>
      </c>
      <c r="P178" s="171" t="e">
        <f>O178+N178+M178+L178</f>
        <v>#REF!</v>
      </c>
      <c r="Q178" s="171" t="e">
        <f>#REF!+#REF!+Q177</f>
        <v>#REF!</v>
      </c>
      <c r="R178" s="171" t="e">
        <f>#REF!+#REF!+R177</f>
        <v>#REF!</v>
      </c>
      <c r="S178" s="171" t="e">
        <f>#REF!+#REF!+S177</f>
        <v>#REF!</v>
      </c>
      <c r="T178" s="171" t="e">
        <f>#REF!+#REF!+T177</f>
        <v>#REF!</v>
      </c>
      <c r="U178" s="171" t="e">
        <f>T178+S178+R178+Q178</f>
        <v>#REF!</v>
      </c>
      <c r="V178" s="172" t="e">
        <f>U178+P178+K178</f>
        <v>#REF!</v>
      </c>
      <c r="W178" s="171" t="e">
        <f>#REF!+#REF!+W177</f>
        <v>#REF!</v>
      </c>
      <c r="X178" s="171" t="e">
        <f>#REF!+#REF!+X177</f>
        <v>#REF!</v>
      </c>
      <c r="Y178" s="171" t="e">
        <f>#REF!+#REF!+Y177</f>
        <v>#REF!</v>
      </c>
      <c r="Z178" s="171" t="e">
        <f>#REF!+#REF!+Z177</f>
        <v>#REF!</v>
      </c>
      <c r="AA178" s="171" t="e">
        <f>Z178+Y178+X178+W178</f>
        <v>#REF!</v>
      </c>
      <c r="AB178" s="171" t="e">
        <f>#REF!+#REF!+AB177</f>
        <v>#REF!</v>
      </c>
      <c r="AC178" s="171" t="e">
        <f>#REF!+#REF!+AC177</f>
        <v>#REF!</v>
      </c>
      <c r="AD178" s="171" t="e">
        <f>#REF!+#REF!+AD177</f>
        <v>#REF!</v>
      </c>
      <c r="AE178" s="171" t="e">
        <f>#REF!+#REF!+AE177</f>
        <v>#REF!</v>
      </c>
      <c r="AF178" s="171" t="e">
        <f>AE178+AD178+AC178+AB178</f>
        <v>#REF!</v>
      </c>
      <c r="AG178" s="171" t="e">
        <f>#REF!+#REF!+AG177</f>
        <v>#REF!</v>
      </c>
      <c r="AH178" s="171" t="e">
        <f>#REF!+#REF!+AH177</f>
        <v>#REF!</v>
      </c>
      <c r="AI178" s="171" t="e">
        <f>#REF!+#REF!+AI177</f>
        <v>#REF!</v>
      </c>
      <c r="AJ178" s="171" t="e">
        <f>#REF!+#REF!+AJ177</f>
        <v>#REF!</v>
      </c>
      <c r="AK178" s="171" t="e">
        <f>AJ178+AI178+AH178+AG178</f>
        <v>#REF!</v>
      </c>
      <c r="AL178" s="172" t="e">
        <f>AK178+AF178+AA178</f>
        <v>#REF!</v>
      </c>
      <c r="AM178" s="171" t="e">
        <f>#REF!+#REF!+AM177</f>
        <v>#REF!</v>
      </c>
      <c r="AN178" s="171" t="e">
        <f>#REF!+#REF!+AN177</f>
        <v>#REF!</v>
      </c>
      <c r="AO178" s="171" t="e">
        <f>#REF!+#REF!+AO177</f>
        <v>#REF!</v>
      </c>
      <c r="AP178" s="171" t="e">
        <f>#REF!+#REF!+AP177</f>
        <v>#REF!</v>
      </c>
      <c r="AQ178" s="171" t="e">
        <f>AP178+AO178+AN178+AM178</f>
        <v>#REF!</v>
      </c>
      <c r="AR178" s="171" t="e">
        <f>#REF!+#REF!+AR177</f>
        <v>#REF!</v>
      </c>
      <c r="AS178" s="171" t="e">
        <f>#REF!+#REF!+AS177</f>
        <v>#REF!</v>
      </c>
      <c r="AT178" s="171" t="e">
        <f>#REF!+#REF!+AT177</f>
        <v>#REF!</v>
      </c>
      <c r="AU178" s="171" t="e">
        <f>#REF!+#REF!+AU177</f>
        <v>#REF!</v>
      </c>
      <c r="AV178" s="171" t="e">
        <f>AU178+AT178+AS178+AR178</f>
        <v>#REF!</v>
      </c>
      <c r="AW178" s="99"/>
      <c r="AX178" s="171" t="e">
        <f>#REF!+#REF!+AX177</f>
        <v>#REF!</v>
      </c>
      <c r="AY178" s="171" t="e">
        <f>#REF!+#REF!+AY177</f>
        <v>#REF!</v>
      </c>
      <c r="AZ178" s="171" t="e">
        <f>#REF!+#REF!+AZ177</f>
        <v>#REF!</v>
      </c>
      <c r="BA178" s="99"/>
      <c r="BB178" s="106"/>
      <c r="BC178" s="99">
        <v>1</v>
      </c>
      <c r="BD178" s="174" t="e">
        <f>#REF!+#REF!+BD177</f>
        <v>#REF!</v>
      </c>
      <c r="BE178" s="174" t="e">
        <f>#REF!+#REF!+BE177</f>
        <v>#REF!</v>
      </c>
      <c r="BF178" s="174" t="e">
        <f>#REF!+#REF!+BF177</f>
        <v>#REF!</v>
      </c>
      <c r="BG178" s="99">
        <v>1</v>
      </c>
      <c r="BH178" s="99"/>
      <c r="BI178" s="171" t="e">
        <f>#REF!+#REF!+BI177</f>
        <v>#REF!</v>
      </c>
      <c r="BJ178" s="171" t="e">
        <f>#REF!+#REF!+BJ177</f>
        <v>#REF!</v>
      </c>
      <c r="BK178" s="171" t="e">
        <f>#REF!+#REF!+BK177</f>
        <v>#REF!</v>
      </c>
      <c r="BL178" s="99"/>
      <c r="BM178" s="171" t="e">
        <f>#REF!+#REF!+BM177</f>
        <v>#REF!</v>
      </c>
      <c r="BN178" s="171" t="e">
        <f>#REF!+#REF!+BN177</f>
        <v>#REF!</v>
      </c>
      <c r="BO178" s="171" t="e">
        <f>#REF!+#REF!+BO177</f>
        <v>#REF!</v>
      </c>
      <c r="BP178" s="171" t="e">
        <f>#REF!+#REF!+BP177</f>
        <v>#REF!</v>
      </c>
      <c r="BQ178" s="171" t="e">
        <f>BP178+BO178+BN178+BM178</f>
        <v>#REF!</v>
      </c>
      <c r="BR178" s="106">
        <v>1</v>
      </c>
      <c r="BS178" s="100">
        <v>1</v>
      </c>
    </row>
    <row r="179" spans="1:71" ht="38.25" customHeight="1" thickBot="1" x14ac:dyDescent="0.55000000000000004">
      <c r="A179" s="254"/>
      <c r="B179" s="276" t="s">
        <v>973</v>
      </c>
      <c r="C179" s="277"/>
      <c r="D179" s="277"/>
      <c r="E179" s="278"/>
      <c r="F179" s="155"/>
      <c r="G179" s="119"/>
      <c r="H179" s="120"/>
      <c r="I179" s="120"/>
      <c r="J179" s="120"/>
      <c r="K179" s="121"/>
      <c r="L179" s="119"/>
      <c r="M179" s="119"/>
      <c r="N179" s="119"/>
      <c r="O179" s="119"/>
      <c r="P179" s="121"/>
      <c r="Q179" s="119"/>
      <c r="R179" s="119"/>
      <c r="S179" s="119"/>
      <c r="T179" s="122"/>
      <c r="U179" s="121"/>
      <c r="V179" s="123"/>
      <c r="W179" s="122"/>
      <c r="X179" s="122"/>
      <c r="Y179" s="122"/>
      <c r="Z179" s="122"/>
      <c r="AA179" s="121"/>
      <c r="AB179" s="122"/>
      <c r="AC179" s="122"/>
      <c r="AD179" s="122"/>
      <c r="AE179" s="122"/>
      <c r="AF179" s="121"/>
      <c r="AG179" s="122"/>
      <c r="AH179" s="122"/>
      <c r="AI179" s="122"/>
      <c r="AJ179" s="122"/>
      <c r="AK179" s="121"/>
      <c r="AL179" s="123"/>
      <c r="AM179" s="122"/>
      <c r="AN179" s="122"/>
      <c r="AO179" s="122"/>
      <c r="AP179" s="122"/>
      <c r="AQ179" s="121"/>
      <c r="AR179" s="122"/>
      <c r="AS179" s="122"/>
      <c r="AT179" s="122"/>
      <c r="AU179" s="122"/>
      <c r="AV179" s="121"/>
      <c r="AW179" s="124"/>
      <c r="AX179" s="124"/>
      <c r="AY179" s="124"/>
      <c r="AZ179" s="124"/>
      <c r="BA179" s="121"/>
      <c r="BB179" s="123"/>
      <c r="BC179" s="122"/>
      <c r="BD179" s="124"/>
      <c r="BE179" s="124"/>
      <c r="BF179" s="124"/>
      <c r="BG179" s="121"/>
      <c r="BH179" s="124"/>
      <c r="BI179" s="124"/>
      <c r="BJ179" s="124"/>
      <c r="BK179" s="124"/>
      <c r="BL179" s="121"/>
      <c r="BM179" s="124"/>
      <c r="BN179" s="124"/>
      <c r="BO179" s="124"/>
      <c r="BP179" s="124"/>
      <c r="BQ179" s="121"/>
      <c r="BR179" s="123"/>
      <c r="BS179" s="125"/>
    </row>
    <row r="180" spans="1:71" ht="39" thickBot="1" x14ac:dyDescent="0.25">
      <c r="A180" s="254">
        <v>132</v>
      </c>
      <c r="B180" s="207">
        <v>274</v>
      </c>
      <c r="C180" s="260">
        <v>470501001</v>
      </c>
      <c r="D180" s="261"/>
      <c r="E180" s="224" t="s">
        <v>1059</v>
      </c>
      <c r="F180" s="90"/>
      <c r="G180" s="112"/>
      <c r="H180" s="112"/>
      <c r="I180" s="112"/>
      <c r="J180" s="112"/>
      <c r="K180" s="126">
        <f>J180+I180+H180+G180</f>
        <v>0</v>
      </c>
      <c r="L180" s="112"/>
      <c r="M180" s="112"/>
      <c r="N180" s="112"/>
      <c r="O180" s="112"/>
      <c r="P180" s="126">
        <f>O180+N180+M180+L180</f>
        <v>0</v>
      </c>
      <c r="Q180" s="112"/>
      <c r="R180" s="112"/>
      <c r="S180" s="112"/>
      <c r="T180" s="113"/>
      <c r="U180" s="126">
        <f>T180+S180+R180+Q180</f>
        <v>0</v>
      </c>
      <c r="V180" s="114"/>
      <c r="W180" s="113"/>
      <c r="X180" s="113"/>
      <c r="Y180" s="113"/>
      <c r="Z180" s="113"/>
      <c r="AA180" s="126">
        <f>Z180+Y180+X180+W180</f>
        <v>0</v>
      </c>
      <c r="AB180" s="113"/>
      <c r="AC180" s="113"/>
      <c r="AD180" s="113"/>
      <c r="AE180" s="113"/>
      <c r="AF180" s="126">
        <f>AE180+AD180+AC180+AB180</f>
        <v>0</v>
      </c>
      <c r="AG180" s="113"/>
      <c r="AH180" s="113"/>
      <c r="AI180" s="113"/>
      <c r="AJ180" s="113"/>
      <c r="AK180" s="126">
        <f>AJ180+AI180+AH180+AG180</f>
        <v>0</v>
      </c>
      <c r="AL180" s="114"/>
      <c r="AM180" s="113"/>
      <c r="AN180" s="113"/>
      <c r="AO180" s="113"/>
      <c r="AP180" s="113"/>
      <c r="AQ180" s="126">
        <f>AP180+AO180+AN180+AM180</f>
        <v>0</v>
      </c>
      <c r="AR180" s="113"/>
      <c r="AS180" s="115"/>
      <c r="AT180" s="113"/>
      <c r="AU180" s="115"/>
      <c r="AV180" s="126">
        <f>AU180+AT180+AS180+AR180</f>
        <v>0</v>
      </c>
      <c r="AW180" s="182"/>
      <c r="AX180" s="182"/>
      <c r="AY180" s="182"/>
      <c r="AZ180" s="194"/>
      <c r="BA180" s="126">
        <f>AZ180+AY180+AX180+AW180</f>
        <v>0</v>
      </c>
      <c r="BB180" s="114"/>
      <c r="BC180" s="200">
        <v>1</v>
      </c>
      <c r="BD180" s="182"/>
      <c r="BE180" s="182"/>
      <c r="BF180" s="195"/>
      <c r="BG180" s="126">
        <f>BF180+BE180+BD180+BC180</f>
        <v>1</v>
      </c>
      <c r="BH180" s="182"/>
      <c r="BI180" s="182"/>
      <c r="BJ180" s="182"/>
      <c r="BK180" s="195"/>
      <c r="BL180" s="126">
        <f>BK180+BJ180+BI180+BH180</f>
        <v>0</v>
      </c>
      <c r="BM180" s="117"/>
      <c r="BN180" s="117"/>
      <c r="BO180" s="117"/>
      <c r="BP180" s="117"/>
      <c r="BQ180" s="126">
        <f>BP180+BO180+BN180+BM180</f>
        <v>0</v>
      </c>
      <c r="BR180" s="114"/>
      <c r="BS180" s="118"/>
    </row>
    <row r="181" spans="1:71" ht="39" thickBot="1" x14ac:dyDescent="0.25">
      <c r="A181" s="254">
        <v>133</v>
      </c>
      <c r="B181" s="183">
        <v>413</v>
      </c>
      <c r="C181" s="260">
        <v>470601001</v>
      </c>
      <c r="D181" s="261"/>
      <c r="E181" s="221" t="s">
        <v>1019</v>
      </c>
      <c r="F181" s="87"/>
      <c r="G181" s="112"/>
      <c r="H181" s="112"/>
      <c r="I181" s="112"/>
      <c r="J181" s="112"/>
      <c r="K181" s="126"/>
      <c r="L181" s="112"/>
      <c r="M181" s="112"/>
      <c r="N181" s="112"/>
      <c r="O181" s="112"/>
      <c r="P181" s="126"/>
      <c r="Q181" s="112"/>
      <c r="R181" s="112"/>
      <c r="S181" s="112"/>
      <c r="T181" s="113"/>
      <c r="U181" s="126"/>
      <c r="V181" s="114"/>
      <c r="W181" s="113"/>
      <c r="X181" s="113"/>
      <c r="Y181" s="113"/>
      <c r="Z181" s="113"/>
      <c r="AA181" s="126"/>
      <c r="AB181" s="113"/>
      <c r="AC181" s="113"/>
      <c r="AD181" s="113"/>
      <c r="AE181" s="113"/>
      <c r="AF181" s="126"/>
      <c r="AG181" s="113"/>
      <c r="AH181" s="113"/>
      <c r="AI181" s="113"/>
      <c r="AJ181" s="113"/>
      <c r="AK181" s="126"/>
      <c r="AL181" s="114"/>
      <c r="AM181" s="113"/>
      <c r="AN181" s="113"/>
      <c r="AO181" s="113"/>
      <c r="AP181" s="113"/>
      <c r="AQ181" s="126"/>
      <c r="AR181" s="113"/>
      <c r="AS181" s="115"/>
      <c r="AT181" s="113"/>
      <c r="AU181" s="115"/>
      <c r="AV181" s="126"/>
      <c r="AW181" s="182"/>
      <c r="AX181" s="182"/>
      <c r="AY181" s="182"/>
      <c r="AZ181" s="194"/>
      <c r="BA181" s="126"/>
      <c r="BB181" s="114"/>
      <c r="BC181" s="200">
        <v>1</v>
      </c>
      <c r="BD181" s="182"/>
      <c r="BE181" s="182"/>
      <c r="BF181" s="195"/>
      <c r="BG181" s="126"/>
      <c r="BH181" s="182"/>
      <c r="BI181" s="182"/>
      <c r="BJ181" s="182"/>
      <c r="BK181" s="195"/>
      <c r="BL181" s="126"/>
      <c r="BM181" s="117"/>
      <c r="BN181" s="117"/>
      <c r="BO181" s="117"/>
      <c r="BP181" s="117"/>
      <c r="BQ181" s="126"/>
      <c r="BR181" s="114"/>
      <c r="BS181" s="118"/>
    </row>
    <row r="182" spans="1:71" ht="39" customHeight="1" thickBot="1" x14ac:dyDescent="0.25">
      <c r="A182" s="254">
        <v>134</v>
      </c>
      <c r="B182" s="183">
        <v>483</v>
      </c>
      <c r="C182" s="260">
        <v>470601001</v>
      </c>
      <c r="D182" s="261"/>
      <c r="E182" s="221" t="s">
        <v>1099</v>
      </c>
      <c r="F182" s="87"/>
      <c r="G182" s="112"/>
      <c r="H182" s="112"/>
      <c r="I182" s="112"/>
      <c r="J182" s="112"/>
      <c r="K182" s="126"/>
      <c r="L182" s="112"/>
      <c r="M182" s="112"/>
      <c r="N182" s="112"/>
      <c r="O182" s="112"/>
      <c r="P182" s="126"/>
      <c r="Q182" s="112"/>
      <c r="R182" s="112"/>
      <c r="S182" s="112"/>
      <c r="T182" s="113"/>
      <c r="U182" s="126"/>
      <c r="V182" s="114"/>
      <c r="W182" s="113"/>
      <c r="X182" s="113"/>
      <c r="Y182" s="113"/>
      <c r="Z182" s="113"/>
      <c r="AA182" s="126"/>
      <c r="AB182" s="113"/>
      <c r="AC182" s="113"/>
      <c r="AD182" s="113"/>
      <c r="AE182" s="113"/>
      <c r="AF182" s="126"/>
      <c r="AG182" s="113"/>
      <c r="AH182" s="113"/>
      <c r="AI182" s="113"/>
      <c r="AJ182" s="113"/>
      <c r="AK182" s="126"/>
      <c r="AL182" s="114"/>
      <c r="AM182" s="113"/>
      <c r="AN182" s="113"/>
      <c r="AO182" s="113"/>
      <c r="AP182" s="113"/>
      <c r="AQ182" s="126"/>
      <c r="AR182" s="113"/>
      <c r="AS182" s="115"/>
      <c r="AT182" s="113"/>
      <c r="AU182" s="115"/>
      <c r="AV182" s="126"/>
      <c r="AW182" s="182"/>
      <c r="AX182" s="182"/>
      <c r="AY182" s="182"/>
      <c r="AZ182" s="194"/>
      <c r="BA182" s="126"/>
      <c r="BB182" s="114"/>
      <c r="BC182" s="200"/>
      <c r="BD182" s="182"/>
      <c r="BE182" s="182"/>
      <c r="BF182" s="195"/>
      <c r="BG182" s="126"/>
      <c r="BH182" s="182"/>
      <c r="BI182" s="182"/>
      <c r="BJ182" s="182"/>
      <c r="BK182" s="195"/>
      <c r="BL182" s="126"/>
      <c r="BM182" s="117"/>
      <c r="BN182" s="117"/>
      <c r="BO182" s="117"/>
      <c r="BP182" s="117"/>
      <c r="BQ182" s="126"/>
      <c r="BR182" s="114"/>
      <c r="BS182" s="118"/>
    </row>
    <row r="183" spans="1:71" ht="77.25" thickBot="1" x14ac:dyDescent="0.25">
      <c r="A183" s="254">
        <v>135</v>
      </c>
      <c r="B183" s="183">
        <v>269</v>
      </c>
      <c r="C183" s="260">
        <v>470601001</v>
      </c>
      <c r="D183" s="261"/>
      <c r="E183" s="221" t="s">
        <v>1081</v>
      </c>
      <c r="F183" s="87"/>
      <c r="G183" s="112"/>
      <c r="H183" s="112"/>
      <c r="I183" s="112"/>
      <c r="J183" s="112"/>
      <c r="K183" s="126">
        <f>J183+I183+H183+G183</f>
        <v>0</v>
      </c>
      <c r="L183" s="112"/>
      <c r="M183" s="112"/>
      <c r="N183" s="112"/>
      <c r="O183" s="112"/>
      <c r="P183" s="126">
        <f>O183+N183+M183+L183</f>
        <v>0</v>
      </c>
      <c r="Q183" s="112"/>
      <c r="R183" s="112"/>
      <c r="S183" s="112"/>
      <c r="T183" s="113"/>
      <c r="U183" s="126">
        <f>T183+S183+R183+Q183</f>
        <v>0</v>
      </c>
      <c r="V183" s="114"/>
      <c r="W183" s="113"/>
      <c r="X183" s="113"/>
      <c r="Y183" s="113"/>
      <c r="Z183" s="113"/>
      <c r="AA183" s="126">
        <f>Z183+Y183+X183+W183</f>
        <v>0</v>
      </c>
      <c r="AB183" s="113"/>
      <c r="AC183" s="113"/>
      <c r="AD183" s="113"/>
      <c r="AE183" s="113"/>
      <c r="AF183" s="126">
        <f>AE183+AD183+AC183+AB183</f>
        <v>0</v>
      </c>
      <c r="AG183" s="113"/>
      <c r="AH183" s="113"/>
      <c r="AI183" s="113"/>
      <c r="AJ183" s="113"/>
      <c r="AK183" s="126">
        <f>AJ183+AI183+AH183+AG183</f>
        <v>0</v>
      </c>
      <c r="AL183" s="114"/>
      <c r="AM183" s="113"/>
      <c r="AN183" s="113"/>
      <c r="AO183" s="113"/>
      <c r="AP183" s="113"/>
      <c r="AQ183" s="126">
        <f>AP183+AO183+AN183+AM183</f>
        <v>0</v>
      </c>
      <c r="AR183" s="113"/>
      <c r="AS183" s="113"/>
      <c r="AT183" s="113"/>
      <c r="AU183" s="113"/>
      <c r="AV183" s="126">
        <f>AU183+AT183+AS183+AR183</f>
        <v>0</v>
      </c>
      <c r="AW183" s="182"/>
      <c r="AX183" s="182"/>
      <c r="AY183" s="182"/>
      <c r="AZ183" s="194"/>
      <c r="BA183" s="126">
        <f>AZ183+AY183+AX183+AW183</f>
        <v>0</v>
      </c>
      <c r="BB183" s="114"/>
      <c r="BC183" s="182"/>
      <c r="BD183" s="200">
        <v>1</v>
      </c>
      <c r="BE183" s="182"/>
      <c r="BF183" s="196"/>
      <c r="BG183" s="126">
        <f>BF183+BE183+BD183+BC183</f>
        <v>1</v>
      </c>
      <c r="BH183" s="182"/>
      <c r="BI183" s="182"/>
      <c r="BJ183" s="182"/>
      <c r="BK183" s="196"/>
      <c r="BL183" s="126">
        <f>BK183+BJ183+BI183+BH183</f>
        <v>0</v>
      </c>
      <c r="BM183" s="117"/>
      <c r="BN183" s="117"/>
      <c r="BO183" s="117"/>
      <c r="BP183" s="117"/>
      <c r="BQ183" s="126">
        <f>BP183+BO183+BN183+BM183</f>
        <v>0</v>
      </c>
      <c r="BR183" s="114"/>
      <c r="BS183" s="118"/>
    </row>
    <row r="184" spans="1:71" ht="39" thickBot="1" x14ac:dyDescent="0.25">
      <c r="A184" s="254">
        <v>136</v>
      </c>
      <c r="B184" s="207">
        <v>441</v>
      </c>
      <c r="C184" s="260">
        <v>470601001</v>
      </c>
      <c r="D184" s="261"/>
      <c r="E184" s="225" t="s">
        <v>1033</v>
      </c>
      <c r="F184" s="88"/>
      <c r="G184" s="112"/>
      <c r="H184" s="112"/>
      <c r="I184" s="112"/>
      <c r="J184" s="112"/>
      <c r="K184" s="126"/>
      <c r="L184" s="112"/>
      <c r="M184" s="112"/>
      <c r="N184" s="112"/>
      <c r="O184" s="112"/>
      <c r="P184" s="126"/>
      <c r="Q184" s="112"/>
      <c r="R184" s="112"/>
      <c r="S184" s="112"/>
      <c r="T184" s="113"/>
      <c r="U184" s="126"/>
      <c r="V184" s="114"/>
      <c r="W184" s="113"/>
      <c r="X184" s="113"/>
      <c r="Y184" s="113"/>
      <c r="Z184" s="113"/>
      <c r="AA184" s="126"/>
      <c r="AB184" s="113"/>
      <c r="AC184" s="113"/>
      <c r="AD184" s="113"/>
      <c r="AE184" s="113"/>
      <c r="AF184" s="126"/>
      <c r="AG184" s="113"/>
      <c r="AH184" s="113"/>
      <c r="AI184" s="113"/>
      <c r="AJ184" s="113"/>
      <c r="AK184" s="126"/>
      <c r="AL184" s="114"/>
      <c r="AM184" s="113"/>
      <c r="AN184" s="113"/>
      <c r="AO184" s="113"/>
      <c r="AP184" s="113"/>
      <c r="AQ184" s="126"/>
      <c r="AR184" s="113"/>
      <c r="AS184" s="113"/>
      <c r="AT184" s="113"/>
      <c r="AU184" s="113"/>
      <c r="AV184" s="126"/>
      <c r="AW184" s="182"/>
      <c r="AX184" s="182"/>
      <c r="AY184" s="182"/>
      <c r="AZ184" s="194"/>
      <c r="BA184" s="126"/>
      <c r="BB184" s="114"/>
      <c r="BC184" s="182"/>
      <c r="BD184" s="200">
        <v>1</v>
      </c>
      <c r="BE184" s="182"/>
      <c r="BF184" s="196"/>
      <c r="BG184" s="126"/>
      <c r="BH184" s="182"/>
      <c r="BI184" s="182"/>
      <c r="BJ184" s="182"/>
      <c r="BK184" s="196"/>
      <c r="BL184" s="126"/>
      <c r="BM184" s="117"/>
      <c r="BN184" s="117"/>
      <c r="BO184" s="117"/>
      <c r="BP184" s="117"/>
      <c r="BQ184" s="126"/>
      <c r="BR184" s="114"/>
      <c r="BS184" s="118"/>
    </row>
    <row r="185" spans="1:71" s="228" customFormat="1" ht="39" thickBot="1" x14ac:dyDescent="0.25">
      <c r="A185" s="254">
        <v>137</v>
      </c>
      <c r="B185" s="207">
        <v>499</v>
      </c>
      <c r="C185" s="260">
        <v>470501001</v>
      </c>
      <c r="D185" s="261"/>
      <c r="E185" s="225" t="s">
        <v>1106</v>
      </c>
      <c r="F185" s="225"/>
      <c r="G185" s="186"/>
      <c r="H185" s="186"/>
      <c r="I185" s="186"/>
      <c r="J185" s="186"/>
      <c r="K185" s="126">
        <f>J185+I185+H185+G185</f>
        <v>0</v>
      </c>
      <c r="L185" s="186"/>
      <c r="M185" s="186"/>
      <c r="N185" s="186"/>
      <c r="O185" s="186"/>
      <c r="P185" s="126">
        <f>O185+N185+M185+L185</f>
        <v>0</v>
      </c>
      <c r="Q185" s="186"/>
      <c r="R185" s="186"/>
      <c r="S185" s="186"/>
      <c r="T185" s="231"/>
      <c r="U185" s="126">
        <f>T185+S185+R185+Q185</f>
        <v>0</v>
      </c>
      <c r="V185" s="114"/>
      <c r="W185" s="231"/>
      <c r="X185" s="231"/>
      <c r="Y185" s="231"/>
      <c r="Z185" s="231"/>
      <c r="AA185" s="126">
        <f>Z185+Y185+X185+W185</f>
        <v>0</v>
      </c>
      <c r="AB185" s="231"/>
      <c r="AC185" s="231"/>
      <c r="AD185" s="231"/>
      <c r="AE185" s="231"/>
      <c r="AF185" s="126">
        <f>AE185+AD185+AC185+AB185</f>
        <v>0</v>
      </c>
      <c r="AG185" s="231"/>
      <c r="AH185" s="231"/>
      <c r="AI185" s="231"/>
      <c r="AJ185" s="231"/>
      <c r="AK185" s="126">
        <f>AJ185+AI185+AH185+AG185</f>
        <v>0</v>
      </c>
      <c r="AL185" s="114"/>
      <c r="AM185" s="231"/>
      <c r="AN185" s="231"/>
      <c r="AO185" s="231"/>
      <c r="AP185" s="231"/>
      <c r="AQ185" s="126">
        <f>AP185+AO185+AN185+AM185</f>
        <v>0</v>
      </c>
      <c r="AR185" s="231"/>
      <c r="AS185" s="231"/>
      <c r="AT185" s="231"/>
      <c r="AU185" s="231"/>
      <c r="AV185" s="126">
        <f>AU185+AT185+AS185+AR185</f>
        <v>0</v>
      </c>
      <c r="AW185" s="182"/>
      <c r="AX185" s="182"/>
      <c r="AY185" s="182"/>
      <c r="AZ185" s="194"/>
      <c r="BA185" s="126">
        <f>AZ185+AY185+AX185+AW185</f>
        <v>0</v>
      </c>
      <c r="BB185" s="114"/>
      <c r="BC185" s="182"/>
      <c r="BD185" s="182"/>
      <c r="BE185" s="200">
        <v>1</v>
      </c>
      <c r="BF185" s="194"/>
      <c r="BG185" s="126">
        <f>BF185+BE185+BD185+BC185</f>
        <v>1</v>
      </c>
      <c r="BH185" s="182"/>
      <c r="BI185" s="182"/>
      <c r="BJ185" s="182"/>
      <c r="BK185" s="194"/>
      <c r="BL185" s="126">
        <f>BK185+BJ185+BI185+BH185</f>
        <v>0</v>
      </c>
      <c r="BM185" s="232"/>
      <c r="BN185" s="232"/>
      <c r="BO185" s="232"/>
      <c r="BP185" s="232"/>
      <c r="BQ185" s="126">
        <f>BP185+BO185+BN185+BM185</f>
        <v>0</v>
      </c>
      <c r="BR185" s="114"/>
      <c r="BS185" s="114"/>
    </row>
    <row r="186" spans="1:71" ht="39" thickBot="1" x14ac:dyDescent="0.6">
      <c r="A186" s="254">
        <v>138</v>
      </c>
      <c r="B186" s="183">
        <v>139</v>
      </c>
      <c r="C186" s="262">
        <v>470601001</v>
      </c>
      <c r="D186" s="263"/>
      <c r="E186" s="221" t="s">
        <v>1060</v>
      </c>
      <c r="F186" s="160"/>
      <c r="G186" s="130"/>
      <c r="H186" s="130"/>
      <c r="I186" s="130"/>
      <c r="J186" s="130"/>
      <c r="K186" s="95">
        <f>J186+I186+H186+G186</f>
        <v>0</v>
      </c>
      <c r="L186" s="130"/>
      <c r="M186" s="130"/>
      <c r="N186" s="130"/>
      <c r="O186" s="130"/>
      <c r="P186" s="95">
        <f>O186+N186+M186+L186</f>
        <v>0</v>
      </c>
      <c r="Q186" s="130"/>
      <c r="R186" s="130"/>
      <c r="S186" s="130"/>
      <c r="T186" s="130"/>
      <c r="U186" s="95">
        <f>T186+S186+R186+Q186</f>
        <v>0</v>
      </c>
      <c r="V186" s="96"/>
      <c r="W186" s="131"/>
      <c r="X186" s="131"/>
      <c r="Y186" s="131"/>
      <c r="Z186" s="131"/>
      <c r="AA186" s="95">
        <f>Z186+Y186+X186+W186</f>
        <v>0</v>
      </c>
      <c r="AB186" s="131"/>
      <c r="AC186" s="131"/>
      <c r="AD186" s="131"/>
      <c r="AE186" s="131"/>
      <c r="AF186" s="95">
        <f>AE186+AD186+AC186+AB186</f>
        <v>0</v>
      </c>
      <c r="AG186" s="131"/>
      <c r="AH186" s="131"/>
      <c r="AI186" s="131"/>
      <c r="AJ186" s="131"/>
      <c r="AK186" s="95">
        <f>AJ186+AI186+AH186+AG186</f>
        <v>0</v>
      </c>
      <c r="AL186" s="96"/>
      <c r="AM186" s="130"/>
      <c r="AN186" s="130"/>
      <c r="AO186" s="130"/>
      <c r="AP186" s="130"/>
      <c r="AQ186" s="95">
        <f>AP186+AO186+AN186+AM186</f>
        <v>0</v>
      </c>
      <c r="AR186" s="130"/>
      <c r="AS186" s="130"/>
      <c r="AT186" s="130"/>
      <c r="AU186" s="164"/>
      <c r="AV186" s="95">
        <f>AU186+AT186+AS186+AR186</f>
        <v>0</v>
      </c>
      <c r="AW186" s="173"/>
      <c r="AX186" s="173"/>
      <c r="AY186" s="173"/>
      <c r="AZ186" s="197"/>
      <c r="BA186" s="95">
        <f>AZ186+AY186+AX186+AW186</f>
        <v>0</v>
      </c>
      <c r="BB186" s="96"/>
      <c r="BC186" s="173"/>
      <c r="BD186" s="173"/>
      <c r="BE186" s="201">
        <v>1</v>
      </c>
      <c r="BF186" s="197"/>
      <c r="BG186" s="95">
        <f>BF186+BE186+BD186+BC186</f>
        <v>1</v>
      </c>
      <c r="BH186" s="173"/>
      <c r="BI186" s="173"/>
      <c r="BJ186" s="173"/>
      <c r="BK186" s="197"/>
      <c r="BL186" s="95">
        <f>BK186+BJ186+BI186+BH186</f>
        <v>0</v>
      </c>
      <c r="BM186" s="132"/>
      <c r="BN186" s="132"/>
      <c r="BO186" s="132"/>
      <c r="BP186" s="132"/>
      <c r="BQ186" s="95">
        <f>BP186+BO186+BN186+BM186</f>
        <v>0</v>
      </c>
      <c r="BR186" s="96"/>
      <c r="BS186" s="133"/>
    </row>
    <row r="187" spans="1:71" ht="38.25" customHeight="1" thickBot="1" x14ac:dyDescent="0.6">
      <c r="A187" s="254">
        <v>139</v>
      </c>
      <c r="B187" s="183">
        <v>98</v>
      </c>
      <c r="C187" s="262">
        <v>470601001</v>
      </c>
      <c r="D187" s="263"/>
      <c r="E187" s="221" t="s">
        <v>1061</v>
      </c>
      <c r="F187" s="160"/>
      <c r="G187" s="130"/>
      <c r="H187" s="130"/>
      <c r="I187" s="130"/>
      <c r="J187" s="130"/>
      <c r="K187" s="95">
        <f>J187+I187+H187+G187</f>
        <v>0</v>
      </c>
      <c r="L187" s="130"/>
      <c r="M187" s="130"/>
      <c r="N187" s="130"/>
      <c r="O187" s="130"/>
      <c r="P187" s="95">
        <f>O187+N187+M187+L187</f>
        <v>0</v>
      </c>
      <c r="Q187" s="130"/>
      <c r="R187" s="130"/>
      <c r="S187" s="130"/>
      <c r="T187" s="130"/>
      <c r="U187" s="95">
        <f>T187+S187+R187+Q187</f>
        <v>0</v>
      </c>
      <c r="V187" s="96"/>
      <c r="W187" s="131"/>
      <c r="X187" s="131"/>
      <c r="Y187" s="131"/>
      <c r="Z187" s="131"/>
      <c r="AA187" s="95">
        <f>Z187+Y187+X187+W187</f>
        <v>0</v>
      </c>
      <c r="AB187" s="131"/>
      <c r="AC187" s="131"/>
      <c r="AD187" s="131"/>
      <c r="AE187" s="131"/>
      <c r="AF187" s="95">
        <f>AE187+AD187+AC187+AB187</f>
        <v>0</v>
      </c>
      <c r="AG187" s="131"/>
      <c r="AH187" s="131"/>
      <c r="AI187" s="131"/>
      <c r="AJ187" s="131"/>
      <c r="AK187" s="95">
        <f>AJ187+AI187+AH187+AG187</f>
        <v>0</v>
      </c>
      <c r="AL187" s="96"/>
      <c r="AM187" s="130"/>
      <c r="AN187" s="130"/>
      <c r="AO187" s="130"/>
      <c r="AP187" s="130"/>
      <c r="AQ187" s="95">
        <f>AP187+AO187+AN187+AM187</f>
        <v>0</v>
      </c>
      <c r="AR187" s="130"/>
      <c r="AS187" s="130"/>
      <c r="AT187" s="130"/>
      <c r="AU187" s="164"/>
      <c r="AV187" s="95">
        <f>AU187+AT187+AS187+AR187</f>
        <v>0</v>
      </c>
      <c r="AW187" s="173"/>
      <c r="AX187" s="173"/>
      <c r="AY187" s="173"/>
      <c r="AZ187" s="197"/>
      <c r="BA187" s="95">
        <f>AZ187+AY187+AX187+AW187</f>
        <v>0</v>
      </c>
      <c r="BB187" s="96"/>
      <c r="BC187" s="173"/>
      <c r="BD187" s="173"/>
      <c r="BE187" s="201">
        <v>1</v>
      </c>
      <c r="BF187" s="197"/>
      <c r="BG187" s="95">
        <f>BF187+BE187+BD187+BC187</f>
        <v>1</v>
      </c>
      <c r="BH187" s="173"/>
      <c r="BI187" s="173"/>
      <c r="BJ187" s="173"/>
      <c r="BK187" s="197"/>
      <c r="BL187" s="95">
        <f>BK187+BJ187+BI187+BH187</f>
        <v>0</v>
      </c>
      <c r="BM187" s="132"/>
      <c r="BN187" s="132"/>
      <c r="BO187" s="132"/>
      <c r="BP187" s="132"/>
      <c r="BQ187" s="95">
        <f>BP187+BO187+BN187+BM187</f>
        <v>0</v>
      </c>
      <c r="BR187" s="96"/>
      <c r="BS187" s="133"/>
    </row>
    <row r="188" spans="1:71" ht="37.5" customHeight="1" thickBot="1" x14ac:dyDescent="0.55000000000000004">
      <c r="A188" s="254"/>
      <c r="B188" s="271" t="s">
        <v>1102</v>
      </c>
      <c r="C188" s="272"/>
      <c r="D188" s="272"/>
      <c r="E188" s="273"/>
      <c r="F188" s="154"/>
      <c r="G188" s="171" t="e">
        <f>#REF!+G185+G183+#REF!+G180</f>
        <v>#REF!</v>
      </c>
      <c r="H188" s="171" t="e">
        <f>#REF!+H185+H183+#REF!+H180</f>
        <v>#REF!</v>
      </c>
      <c r="I188" s="171" t="e">
        <f>#REF!+I185+I183+#REF!+I180</f>
        <v>#REF!</v>
      </c>
      <c r="J188" s="171" t="e">
        <f>#REF!+J185+J183+#REF!+J180</f>
        <v>#REF!</v>
      </c>
      <c r="K188" s="171" t="e">
        <f>J188+I188+H188+G188</f>
        <v>#REF!</v>
      </c>
      <c r="L188" s="171" t="e">
        <f>#REF!+L185+L183+#REF!+L180</f>
        <v>#REF!</v>
      </c>
      <c r="M188" s="171" t="e">
        <f>#REF!+M185+M183+#REF!+M180</f>
        <v>#REF!</v>
      </c>
      <c r="N188" s="171" t="e">
        <f>#REF!+N185+N183+#REF!+N180</f>
        <v>#REF!</v>
      </c>
      <c r="O188" s="171" t="e">
        <f>#REF!+O185+O183+#REF!+O180</f>
        <v>#REF!</v>
      </c>
      <c r="P188" s="171" t="e">
        <f>O188+N188+M188+L188</f>
        <v>#REF!</v>
      </c>
      <c r="Q188" s="171" t="e">
        <f>#REF!+Q185+Q183+#REF!+Q180</f>
        <v>#REF!</v>
      </c>
      <c r="R188" s="171" t="e">
        <f>#REF!+R185+R183+#REF!+R180</f>
        <v>#REF!</v>
      </c>
      <c r="S188" s="171" t="e">
        <f>#REF!+S185+S183+#REF!+S180</f>
        <v>#REF!</v>
      </c>
      <c r="T188" s="171" t="e">
        <f>#REF!+T185+T183+#REF!+T180</f>
        <v>#REF!</v>
      </c>
      <c r="U188" s="171" t="e">
        <f>T188+S188+R188+Q188</f>
        <v>#REF!</v>
      </c>
      <c r="V188" s="172" t="e">
        <f>U188+P188+K188</f>
        <v>#REF!</v>
      </c>
      <c r="W188" s="171" t="e">
        <f>#REF!+W185+W183+#REF!+W180</f>
        <v>#REF!</v>
      </c>
      <c r="X188" s="171" t="e">
        <f>#REF!+X185+X183+#REF!+X180</f>
        <v>#REF!</v>
      </c>
      <c r="Y188" s="171" t="e">
        <f>#REF!+Y185+Y183+#REF!+Y180</f>
        <v>#REF!</v>
      </c>
      <c r="Z188" s="171" t="e">
        <f>#REF!+Z185+Z183+#REF!+Z180</f>
        <v>#REF!</v>
      </c>
      <c r="AA188" s="171" t="e">
        <f>Z188+Y188+X188+W188</f>
        <v>#REF!</v>
      </c>
      <c r="AB188" s="171" t="e">
        <f>#REF!+AB185+AB183+#REF!+AB180</f>
        <v>#REF!</v>
      </c>
      <c r="AC188" s="171" t="e">
        <f>#REF!+AC185+AC183+#REF!+AC180</f>
        <v>#REF!</v>
      </c>
      <c r="AD188" s="171" t="e">
        <f>#REF!+AD185+AD183+#REF!+AD180</f>
        <v>#REF!</v>
      </c>
      <c r="AE188" s="171" t="e">
        <f>#REF!+AE185+AE183+#REF!+AE180</f>
        <v>#REF!</v>
      </c>
      <c r="AF188" s="171" t="e">
        <f>AE188+AD188+AC188+AB188</f>
        <v>#REF!</v>
      </c>
      <c r="AG188" s="171" t="e">
        <f>#REF!+AG185+AG183+#REF!+AG180</f>
        <v>#REF!</v>
      </c>
      <c r="AH188" s="171" t="e">
        <f>#REF!+AH185+AH183+#REF!+AH180</f>
        <v>#REF!</v>
      </c>
      <c r="AI188" s="171" t="e">
        <f>#REF!+AI185+AI183+#REF!+AI180</f>
        <v>#REF!</v>
      </c>
      <c r="AJ188" s="171" t="e">
        <f>#REF!+AJ185+AJ183+#REF!+AJ180</f>
        <v>#REF!</v>
      </c>
      <c r="AK188" s="171" t="e">
        <f>AJ188+AI188+AH188+AG188</f>
        <v>#REF!</v>
      </c>
      <c r="AL188" s="172" t="e">
        <f>AK188+AF188+AA188</f>
        <v>#REF!</v>
      </c>
      <c r="AM188" s="171" t="e">
        <f>#REF!+AM185+AM183+#REF!+AM180</f>
        <v>#REF!</v>
      </c>
      <c r="AN188" s="171" t="e">
        <f>#REF!+AN185+AN183+#REF!+AN180</f>
        <v>#REF!</v>
      </c>
      <c r="AO188" s="171" t="e">
        <f>#REF!+AO185+AO183+#REF!+AO180</f>
        <v>#REF!</v>
      </c>
      <c r="AP188" s="171" t="e">
        <f>#REF!+AP185+AP183+#REF!+AP180</f>
        <v>#REF!</v>
      </c>
      <c r="AQ188" s="171" t="e">
        <f>AP188+AO188+AN188+AM188</f>
        <v>#REF!</v>
      </c>
      <c r="AR188" s="171" t="e">
        <f>#REF!+AR185+AR183+#REF!+AR180</f>
        <v>#REF!</v>
      </c>
      <c r="AS188" s="171" t="e">
        <f>#REF!+AS185+AS183+#REF!+AS180</f>
        <v>#REF!</v>
      </c>
      <c r="AT188" s="171" t="e">
        <f>#REF!+AT185+AT183+#REF!+AT180</f>
        <v>#REF!</v>
      </c>
      <c r="AU188" s="171" t="e">
        <f>#REF!+AU185+AU183+#REF!+AU180</f>
        <v>#REF!</v>
      </c>
      <c r="AV188" s="171" t="e">
        <f>AU188+AT188+AS188+AR188</f>
        <v>#REF!</v>
      </c>
      <c r="AW188" s="99"/>
      <c r="AX188" s="99"/>
      <c r="AY188" s="99"/>
      <c r="AZ188" s="99"/>
      <c r="BA188" s="99"/>
      <c r="BB188" s="106"/>
      <c r="BC188" s="99">
        <v>3</v>
      </c>
      <c r="BD188" s="99">
        <v>2</v>
      </c>
      <c r="BE188" s="99">
        <v>3</v>
      </c>
      <c r="BF188" s="99"/>
      <c r="BG188" s="99">
        <f>BE188+BD188+BC188</f>
        <v>8</v>
      </c>
      <c r="BH188" s="99"/>
      <c r="BI188" s="99"/>
      <c r="BJ188" s="99"/>
      <c r="BK188" s="99"/>
      <c r="BL188" s="99"/>
      <c r="BM188" s="171" t="e">
        <f>#REF!+BM185+BM183+#REF!+BM180</f>
        <v>#REF!</v>
      </c>
      <c r="BN188" s="171" t="e">
        <f>#REF!+BN185+BN183+#REF!+BN180</f>
        <v>#REF!</v>
      </c>
      <c r="BO188" s="171" t="e">
        <f>#REF!+BO185+BO183+#REF!+BO180</f>
        <v>#REF!</v>
      </c>
      <c r="BP188" s="171" t="e">
        <f>#REF!+BP185+BP183+#REF!+BP180</f>
        <v>#REF!</v>
      </c>
      <c r="BQ188" s="171" t="e">
        <f>BP188+BO188+BN188+BM188</f>
        <v>#REF!</v>
      </c>
      <c r="BR188" s="106">
        <v>8</v>
      </c>
      <c r="BS188" s="100">
        <v>8</v>
      </c>
    </row>
    <row r="189" spans="1:71" ht="38.25" customHeight="1" thickBot="1" x14ac:dyDescent="0.55000000000000004">
      <c r="A189" s="254"/>
      <c r="B189" s="276" t="s">
        <v>975</v>
      </c>
      <c r="C189" s="277"/>
      <c r="D189" s="277"/>
      <c r="E189" s="278"/>
      <c r="F189" s="151"/>
      <c r="G189" s="119"/>
      <c r="H189" s="120"/>
      <c r="I189" s="120"/>
      <c r="J189" s="120"/>
      <c r="K189" s="121"/>
      <c r="L189" s="119"/>
      <c r="M189" s="119"/>
      <c r="N189" s="119"/>
      <c r="O189" s="119"/>
      <c r="P189" s="121"/>
      <c r="Q189" s="119"/>
      <c r="R189" s="119"/>
      <c r="S189" s="119"/>
      <c r="T189" s="122"/>
      <c r="U189" s="121"/>
      <c r="V189" s="123"/>
      <c r="W189" s="122"/>
      <c r="X189" s="122"/>
      <c r="Y189" s="122"/>
      <c r="Z189" s="122"/>
      <c r="AA189" s="121"/>
      <c r="AB189" s="122"/>
      <c r="AC189" s="122"/>
      <c r="AD189" s="122"/>
      <c r="AE189" s="122"/>
      <c r="AF189" s="121"/>
      <c r="AG189" s="122"/>
      <c r="AH189" s="122"/>
      <c r="AI189" s="122"/>
      <c r="AJ189" s="122"/>
      <c r="AK189" s="121"/>
      <c r="AL189" s="123"/>
      <c r="AM189" s="122"/>
      <c r="AN189" s="122"/>
      <c r="AO189" s="122"/>
      <c r="AP189" s="122"/>
      <c r="AQ189" s="121"/>
      <c r="AR189" s="122"/>
      <c r="AS189" s="122"/>
      <c r="AT189" s="122"/>
      <c r="AU189" s="122"/>
      <c r="AV189" s="121"/>
      <c r="AW189" s="122"/>
      <c r="AX189" s="122"/>
      <c r="AY189" s="122"/>
      <c r="AZ189" s="122"/>
      <c r="BA189" s="121"/>
      <c r="BB189" s="123"/>
      <c r="BC189" s="122"/>
      <c r="BD189" s="124"/>
      <c r="BE189" s="124"/>
      <c r="BF189" s="124"/>
      <c r="BG189" s="121"/>
      <c r="BH189" s="124"/>
      <c r="BI189" s="124"/>
      <c r="BJ189" s="124"/>
      <c r="BK189" s="124"/>
      <c r="BL189" s="121"/>
      <c r="BM189" s="124"/>
      <c r="BN189" s="124"/>
      <c r="BO189" s="124"/>
      <c r="BP189" s="124"/>
      <c r="BQ189" s="121"/>
      <c r="BR189" s="123"/>
      <c r="BS189" s="125"/>
    </row>
    <row r="190" spans="1:71" ht="39" thickBot="1" x14ac:dyDescent="0.6">
      <c r="A190" s="254">
        <v>140</v>
      </c>
      <c r="B190" s="183">
        <v>101</v>
      </c>
      <c r="C190" s="262">
        <v>471601001</v>
      </c>
      <c r="D190" s="263"/>
      <c r="E190" s="221" t="s">
        <v>1062</v>
      </c>
      <c r="F190" s="85"/>
      <c r="G190" s="91"/>
      <c r="H190" s="91"/>
      <c r="I190" s="91"/>
      <c r="J190" s="91"/>
      <c r="K190" s="95">
        <f t="shared" ref="K190:K198" si="49">J190+I190+H190+G190</f>
        <v>0</v>
      </c>
      <c r="L190" s="91"/>
      <c r="M190" s="91"/>
      <c r="N190" s="91"/>
      <c r="O190" s="91"/>
      <c r="P190" s="95">
        <f t="shared" ref="P190:P198" si="50">O190+N190+M190+L190</f>
        <v>0</v>
      </c>
      <c r="Q190" s="91"/>
      <c r="R190" s="91"/>
      <c r="S190" s="91"/>
      <c r="T190" s="91"/>
      <c r="U190" s="95">
        <f t="shared" ref="U190:U198" si="51">T190+S190+R190+Q190</f>
        <v>0</v>
      </c>
      <c r="V190" s="116"/>
      <c r="W190" s="91"/>
      <c r="X190" s="91"/>
      <c r="Y190" s="91"/>
      <c r="Z190" s="91"/>
      <c r="AA190" s="95">
        <f t="shared" ref="AA190:AA198" si="52">Z190+Y190+X190+W190</f>
        <v>0</v>
      </c>
      <c r="AB190" s="91"/>
      <c r="AC190" s="91"/>
      <c r="AD190" s="91"/>
      <c r="AE190" s="91"/>
      <c r="AF190" s="95">
        <f t="shared" ref="AF190:AF198" si="53">AE190+AD190+AC190+AB190</f>
        <v>0</v>
      </c>
      <c r="AG190" s="91"/>
      <c r="AH190" s="91"/>
      <c r="AI190" s="91"/>
      <c r="AJ190" s="91"/>
      <c r="AK190" s="95">
        <f t="shared" ref="AK190:AK198" si="54">AJ190+AI190+AH190+AG190</f>
        <v>0</v>
      </c>
      <c r="AL190" s="116"/>
      <c r="AM190" s="91"/>
      <c r="AN190" s="91"/>
      <c r="AO190" s="91"/>
      <c r="AP190" s="91"/>
      <c r="AQ190" s="95">
        <f t="shared" ref="AQ190:AQ198" si="55">AP190+AO190+AN190+AM190</f>
        <v>0</v>
      </c>
      <c r="AR190" s="91"/>
      <c r="AS190" s="91"/>
      <c r="AT190" s="91"/>
      <c r="AU190" s="91"/>
      <c r="AV190" s="95">
        <f t="shared" ref="AV190:AV198" si="56">AU190+AT190+AS190+AR190</f>
        <v>0</v>
      </c>
      <c r="AW190" s="180"/>
      <c r="AX190" s="181"/>
      <c r="AY190" s="178"/>
      <c r="AZ190" s="178"/>
      <c r="BA190" s="95">
        <f t="shared" ref="BA190" si="57">AZ190+AY190+AX190+AW190</f>
        <v>0</v>
      </c>
      <c r="BB190" s="114"/>
      <c r="BC190" s="189"/>
      <c r="BD190" s="189"/>
      <c r="BE190" s="189"/>
      <c r="BF190" s="198">
        <v>1</v>
      </c>
      <c r="BG190" s="95">
        <f t="shared" ref="BG190:BG193" si="58">BF190+BE190+BD190+BC190</f>
        <v>1</v>
      </c>
      <c r="BH190" s="180"/>
      <c r="BI190" s="181"/>
      <c r="BJ190" s="178"/>
      <c r="BK190" s="178"/>
      <c r="BL190" s="95">
        <f t="shared" ref="BL190" si="59">BK190+BJ190+BI190+BH190</f>
        <v>0</v>
      </c>
      <c r="BM190" s="180"/>
      <c r="BN190" s="189"/>
      <c r="BO190" s="189"/>
      <c r="BP190" s="189"/>
      <c r="BQ190" s="95">
        <f t="shared" ref="BQ190:BQ198" si="60">BP190+BO190+BN190+BM190</f>
        <v>0</v>
      </c>
      <c r="BR190" s="116"/>
      <c r="BS190" s="114"/>
    </row>
    <row r="191" spans="1:71" ht="39" customHeight="1" thickBot="1" x14ac:dyDescent="0.6">
      <c r="A191" s="254">
        <v>141</v>
      </c>
      <c r="B191" s="207">
        <v>516</v>
      </c>
      <c r="C191" s="262">
        <v>471601001</v>
      </c>
      <c r="D191" s="342"/>
      <c r="E191" s="221" t="s">
        <v>1137</v>
      </c>
      <c r="F191" s="85"/>
      <c r="G191" s="91"/>
      <c r="H191" s="91"/>
      <c r="I191" s="91"/>
      <c r="J191" s="91"/>
      <c r="K191" s="95"/>
      <c r="L191" s="91"/>
      <c r="M191" s="91"/>
      <c r="N191" s="91"/>
      <c r="O191" s="91"/>
      <c r="P191" s="95"/>
      <c r="Q191" s="91"/>
      <c r="R191" s="91"/>
      <c r="S191" s="91"/>
      <c r="T191" s="91"/>
      <c r="U191" s="95"/>
      <c r="V191" s="116"/>
      <c r="W191" s="91"/>
      <c r="X191" s="91"/>
      <c r="Y191" s="91"/>
      <c r="Z191" s="91"/>
      <c r="AA191" s="95"/>
      <c r="AB191" s="91"/>
      <c r="AC191" s="91"/>
      <c r="AD191" s="91"/>
      <c r="AE191" s="91"/>
      <c r="AF191" s="95"/>
      <c r="AG191" s="91"/>
      <c r="AH191" s="91"/>
      <c r="AI191" s="91"/>
      <c r="AJ191" s="91"/>
      <c r="AK191" s="95"/>
      <c r="AL191" s="116"/>
      <c r="AM191" s="91"/>
      <c r="AN191" s="91"/>
      <c r="AO191" s="91"/>
      <c r="AP191" s="91"/>
      <c r="AQ191" s="95"/>
      <c r="AR191" s="91"/>
      <c r="AS191" s="91"/>
      <c r="AT191" s="91"/>
      <c r="AU191" s="91"/>
      <c r="AV191" s="95"/>
      <c r="AW191" s="180"/>
      <c r="AX191" s="181"/>
      <c r="AY191" s="178"/>
      <c r="AZ191" s="178"/>
      <c r="BA191" s="95"/>
      <c r="BB191" s="114"/>
      <c r="BC191" s="189"/>
      <c r="BD191" s="189"/>
      <c r="BE191" s="189"/>
      <c r="BF191" s="198">
        <v>1</v>
      </c>
      <c r="BG191" s="95"/>
      <c r="BH191" s="180"/>
      <c r="BI191" s="181"/>
      <c r="BJ191" s="178"/>
      <c r="BK191" s="178"/>
      <c r="BL191" s="95"/>
      <c r="BM191" s="180"/>
      <c r="BN191" s="189"/>
      <c r="BO191" s="189"/>
      <c r="BP191" s="189"/>
      <c r="BQ191" s="95"/>
      <c r="BR191" s="116"/>
      <c r="BS191" s="97"/>
    </row>
    <row r="192" spans="1:71" ht="39" thickBot="1" x14ac:dyDescent="0.6">
      <c r="A192" s="254">
        <v>142</v>
      </c>
      <c r="B192" s="210">
        <v>485</v>
      </c>
      <c r="C192" s="268">
        <v>471601001</v>
      </c>
      <c r="D192" s="289"/>
      <c r="E192" s="222" t="s">
        <v>1101</v>
      </c>
      <c r="F192" s="85"/>
      <c r="G192" s="91"/>
      <c r="H192" s="91"/>
      <c r="I192" s="91"/>
      <c r="J192" s="91"/>
      <c r="K192" s="95"/>
      <c r="L192" s="91"/>
      <c r="M192" s="91"/>
      <c r="N192" s="91"/>
      <c r="O192" s="91"/>
      <c r="P192" s="95"/>
      <c r="Q192" s="91"/>
      <c r="R192" s="91"/>
      <c r="S192" s="91"/>
      <c r="T192" s="91"/>
      <c r="U192" s="95"/>
      <c r="V192" s="116"/>
      <c r="W192" s="91"/>
      <c r="X192" s="91"/>
      <c r="Y192" s="91"/>
      <c r="Z192" s="91"/>
      <c r="AA192" s="95"/>
      <c r="AB192" s="91"/>
      <c r="AC192" s="91"/>
      <c r="AD192" s="91"/>
      <c r="AE192" s="91"/>
      <c r="AF192" s="95"/>
      <c r="AG192" s="91"/>
      <c r="AH192" s="91"/>
      <c r="AI192" s="91"/>
      <c r="AJ192" s="91"/>
      <c r="AK192" s="95"/>
      <c r="AL192" s="116"/>
      <c r="AM192" s="91"/>
      <c r="AN192" s="91"/>
      <c r="AO192" s="91"/>
      <c r="AP192" s="91"/>
      <c r="AQ192" s="95"/>
      <c r="AR192" s="91"/>
      <c r="AS192" s="91"/>
      <c r="AT192" s="91"/>
      <c r="AU192" s="91"/>
      <c r="AV192" s="95"/>
      <c r="AW192" s="180"/>
      <c r="AX192" s="181"/>
      <c r="AY192" s="178"/>
      <c r="AZ192" s="178"/>
      <c r="BA192" s="95"/>
      <c r="BB192" s="114"/>
      <c r="BC192" s="183"/>
      <c r="BD192" s="181"/>
      <c r="BE192" s="181"/>
      <c r="BF192" s="188"/>
      <c r="BG192" s="95"/>
      <c r="BH192" s="252"/>
      <c r="BI192" s="91"/>
      <c r="BJ192" s="91"/>
      <c r="BK192" s="188"/>
      <c r="BL192" s="95"/>
      <c r="BM192" s="181"/>
      <c r="BN192" s="91"/>
      <c r="BO192" s="91"/>
      <c r="BP192" s="91"/>
      <c r="BQ192" s="95"/>
      <c r="BR192" s="116"/>
      <c r="BS192" s="98"/>
    </row>
    <row r="193" spans="1:71" ht="39" thickBot="1" x14ac:dyDescent="0.6">
      <c r="A193" s="254">
        <v>143</v>
      </c>
      <c r="B193" s="183">
        <v>426</v>
      </c>
      <c r="C193" s="262">
        <v>471601001</v>
      </c>
      <c r="D193" s="263"/>
      <c r="E193" s="221" t="s">
        <v>1130</v>
      </c>
      <c r="F193" s="87"/>
      <c r="G193" s="112"/>
      <c r="H193" s="112"/>
      <c r="I193" s="112"/>
      <c r="J193" s="112"/>
      <c r="K193" s="126">
        <f t="shared" si="49"/>
        <v>0</v>
      </c>
      <c r="L193" s="112"/>
      <c r="M193" s="112"/>
      <c r="N193" s="112"/>
      <c r="O193" s="112"/>
      <c r="P193" s="126">
        <f t="shared" si="50"/>
        <v>0</v>
      </c>
      <c r="Q193" s="112"/>
      <c r="R193" s="112"/>
      <c r="S193" s="112"/>
      <c r="T193" s="112"/>
      <c r="U193" s="126">
        <f t="shared" si="51"/>
        <v>0</v>
      </c>
      <c r="V193" s="116"/>
      <c r="W193" s="112"/>
      <c r="X193" s="112"/>
      <c r="Y193" s="112"/>
      <c r="Z193" s="112"/>
      <c r="AA193" s="126">
        <f t="shared" si="52"/>
        <v>0</v>
      </c>
      <c r="AB193" s="112"/>
      <c r="AC193" s="112"/>
      <c r="AD193" s="112"/>
      <c r="AE193" s="112"/>
      <c r="AF193" s="126">
        <f t="shared" si="53"/>
        <v>0</v>
      </c>
      <c r="AG193" s="112"/>
      <c r="AH193" s="112"/>
      <c r="AI193" s="112"/>
      <c r="AJ193" s="112"/>
      <c r="AK193" s="126">
        <f t="shared" si="54"/>
        <v>0</v>
      </c>
      <c r="AL193" s="116"/>
      <c r="AM193" s="112"/>
      <c r="AN193" s="112"/>
      <c r="AO193" s="112"/>
      <c r="AP193" s="112"/>
      <c r="AQ193" s="126">
        <f t="shared" si="55"/>
        <v>0</v>
      </c>
      <c r="AR193" s="112"/>
      <c r="AS193" s="112"/>
      <c r="AT193" s="112"/>
      <c r="AU193" s="112"/>
      <c r="AV193" s="126">
        <f t="shared" si="56"/>
        <v>0</v>
      </c>
      <c r="AW193" s="178"/>
      <c r="AX193" s="183"/>
      <c r="AY193" s="178"/>
      <c r="AZ193" s="178"/>
      <c r="BA193" s="126">
        <f t="shared" ref="BA193" si="61">AZ193+AY193+AX193+AW193</f>
        <v>0</v>
      </c>
      <c r="BB193" s="114"/>
      <c r="BC193" s="178"/>
      <c r="BD193" s="183"/>
      <c r="BE193" s="183"/>
      <c r="BF193" s="182"/>
      <c r="BG193" s="126">
        <f t="shared" si="58"/>
        <v>0</v>
      </c>
      <c r="BH193" s="198">
        <v>1</v>
      </c>
      <c r="BI193" s="193"/>
      <c r="BJ193" s="193"/>
      <c r="BK193" s="182"/>
      <c r="BL193" s="126">
        <f t="shared" ref="BL193" si="62">BK193+BJ193+BI193+BH193</f>
        <v>1</v>
      </c>
      <c r="BM193" s="183"/>
      <c r="BN193" s="193"/>
      <c r="BO193" s="193"/>
      <c r="BP193" s="193"/>
      <c r="BQ193" s="126">
        <f t="shared" si="60"/>
        <v>0</v>
      </c>
      <c r="BR193" s="116"/>
      <c r="BS193" s="118"/>
    </row>
    <row r="194" spans="1:71" ht="39" thickBot="1" x14ac:dyDescent="0.25">
      <c r="A194" s="254">
        <v>144</v>
      </c>
      <c r="B194" s="183">
        <v>259</v>
      </c>
      <c r="C194" s="260">
        <v>471601001</v>
      </c>
      <c r="D194" s="261"/>
      <c r="E194" s="221" t="s">
        <v>2</v>
      </c>
      <c r="F194" s="87"/>
      <c r="G194" s="112"/>
      <c r="H194" s="112"/>
      <c r="I194" s="112"/>
      <c r="J194" s="112"/>
      <c r="K194" s="134"/>
      <c r="L194" s="112"/>
      <c r="M194" s="112"/>
      <c r="N194" s="112"/>
      <c r="O194" s="112"/>
      <c r="P194" s="134"/>
      <c r="Q194" s="112"/>
      <c r="R194" s="112"/>
      <c r="S194" s="112"/>
      <c r="T194" s="112"/>
      <c r="U194" s="134"/>
      <c r="V194" s="97"/>
      <c r="W194" s="112"/>
      <c r="X194" s="112"/>
      <c r="Y194" s="112"/>
      <c r="Z194" s="112"/>
      <c r="AA194" s="134"/>
      <c r="AB194" s="112"/>
      <c r="AC194" s="112"/>
      <c r="AD194" s="112"/>
      <c r="AE194" s="112"/>
      <c r="AF194" s="134"/>
      <c r="AG194" s="112"/>
      <c r="AH194" s="112"/>
      <c r="AI194" s="112"/>
      <c r="AJ194" s="112"/>
      <c r="AK194" s="134"/>
      <c r="AL194" s="97"/>
      <c r="AM194" s="112"/>
      <c r="AN194" s="112"/>
      <c r="AO194" s="112"/>
      <c r="AP194" s="112"/>
      <c r="AQ194" s="134"/>
      <c r="AR194" s="112"/>
      <c r="AS194" s="112"/>
      <c r="AT194" s="112"/>
      <c r="AU194" s="112"/>
      <c r="AV194" s="134"/>
      <c r="AW194" s="178"/>
      <c r="AX194" s="183"/>
      <c r="AY194" s="178"/>
      <c r="AZ194" s="178"/>
      <c r="BA194" s="134"/>
      <c r="BB194" s="114"/>
      <c r="BC194" s="183"/>
      <c r="BD194" s="183"/>
      <c r="BE194" s="183"/>
      <c r="BF194" s="182"/>
      <c r="BG194" s="134"/>
      <c r="BH194" s="183"/>
      <c r="BI194" s="252"/>
      <c r="BJ194" s="193"/>
      <c r="BK194" s="182"/>
      <c r="BL194" s="134"/>
      <c r="BM194" s="183"/>
      <c r="BN194" s="193"/>
      <c r="BO194" s="193"/>
      <c r="BP194" s="193"/>
      <c r="BQ194" s="134"/>
      <c r="BR194" s="97"/>
      <c r="BS194" s="97"/>
    </row>
    <row r="195" spans="1:71" ht="39" thickBot="1" x14ac:dyDescent="0.25">
      <c r="A195" s="254">
        <v>145</v>
      </c>
      <c r="B195" s="207">
        <v>464</v>
      </c>
      <c r="C195" s="260">
        <v>471601001</v>
      </c>
      <c r="D195" s="261"/>
      <c r="E195" s="221" t="s">
        <v>1089</v>
      </c>
      <c r="F195" s="87"/>
      <c r="G195" s="112"/>
      <c r="H195" s="112"/>
      <c r="I195" s="112"/>
      <c r="J195" s="112"/>
      <c r="K195" s="134"/>
      <c r="L195" s="112"/>
      <c r="M195" s="112"/>
      <c r="N195" s="112"/>
      <c r="O195" s="112"/>
      <c r="P195" s="134"/>
      <c r="Q195" s="112"/>
      <c r="R195" s="112"/>
      <c r="S195" s="112"/>
      <c r="T195" s="112"/>
      <c r="U195" s="134"/>
      <c r="V195" s="97"/>
      <c r="W195" s="112"/>
      <c r="X195" s="112"/>
      <c r="Y195" s="112"/>
      <c r="Z195" s="112"/>
      <c r="AA195" s="134"/>
      <c r="AB195" s="112"/>
      <c r="AC195" s="112"/>
      <c r="AD195" s="112"/>
      <c r="AE195" s="112"/>
      <c r="AF195" s="134"/>
      <c r="AG195" s="112"/>
      <c r="AH195" s="112"/>
      <c r="AI195" s="112"/>
      <c r="AJ195" s="112"/>
      <c r="AK195" s="134"/>
      <c r="AL195" s="97"/>
      <c r="AM195" s="112"/>
      <c r="AN195" s="112"/>
      <c r="AO195" s="112"/>
      <c r="AP195" s="112"/>
      <c r="AQ195" s="134"/>
      <c r="AR195" s="112"/>
      <c r="AS195" s="112"/>
      <c r="AT195" s="112"/>
      <c r="AU195" s="112"/>
      <c r="AV195" s="134"/>
      <c r="AW195" s="178"/>
      <c r="AX195" s="183"/>
      <c r="AY195" s="183"/>
      <c r="AZ195" s="183"/>
      <c r="BA195" s="134"/>
      <c r="BB195" s="114"/>
      <c r="BC195" s="178"/>
      <c r="BD195" s="178"/>
      <c r="BE195" s="183"/>
      <c r="BF195" s="182"/>
      <c r="BG195" s="134"/>
      <c r="BH195" s="178"/>
      <c r="BI195" s="198">
        <v>1</v>
      </c>
      <c r="BJ195" s="193"/>
      <c r="BK195" s="182"/>
      <c r="BL195" s="134"/>
      <c r="BM195" s="178"/>
      <c r="BN195" s="178"/>
      <c r="BO195" s="199"/>
      <c r="BP195" s="193"/>
      <c r="BQ195" s="134"/>
      <c r="BR195" s="97"/>
      <c r="BS195" s="97"/>
    </row>
    <row r="196" spans="1:71" ht="39" thickBot="1" x14ac:dyDescent="0.25">
      <c r="A196" s="254">
        <v>146</v>
      </c>
      <c r="B196" s="183">
        <v>274</v>
      </c>
      <c r="C196" s="337">
        <v>470601001</v>
      </c>
      <c r="D196" s="261"/>
      <c r="E196" s="221" t="s">
        <v>1023</v>
      </c>
      <c r="F196" s="87"/>
      <c r="G196" s="112"/>
      <c r="H196" s="112"/>
      <c r="I196" s="112"/>
      <c r="J196" s="112"/>
      <c r="K196" s="134"/>
      <c r="L196" s="112"/>
      <c r="M196" s="112"/>
      <c r="N196" s="112"/>
      <c r="O196" s="112"/>
      <c r="P196" s="134"/>
      <c r="Q196" s="112"/>
      <c r="R196" s="112"/>
      <c r="S196" s="112"/>
      <c r="T196" s="112"/>
      <c r="U196" s="134"/>
      <c r="V196" s="97"/>
      <c r="W196" s="112"/>
      <c r="X196" s="112"/>
      <c r="Y196" s="112"/>
      <c r="Z196" s="112"/>
      <c r="AA196" s="134"/>
      <c r="AB196" s="112"/>
      <c r="AC196" s="112"/>
      <c r="AD196" s="112"/>
      <c r="AE196" s="112"/>
      <c r="AF196" s="134"/>
      <c r="AG196" s="112"/>
      <c r="AH196" s="112"/>
      <c r="AI196" s="112"/>
      <c r="AJ196" s="112"/>
      <c r="AK196" s="134"/>
      <c r="AL196" s="97"/>
      <c r="AM196" s="112"/>
      <c r="AN196" s="112"/>
      <c r="AO196" s="112"/>
      <c r="AP196" s="112"/>
      <c r="AQ196" s="134"/>
      <c r="AR196" s="112"/>
      <c r="AS196" s="112"/>
      <c r="AT196" s="112"/>
      <c r="AU196" s="112"/>
      <c r="AV196" s="134"/>
      <c r="AW196" s="178"/>
      <c r="AX196" s="178"/>
      <c r="AY196" s="178"/>
      <c r="AZ196" s="183"/>
      <c r="BA196" s="134"/>
      <c r="BB196" s="96"/>
      <c r="BC196" s="178"/>
      <c r="BD196" s="178"/>
      <c r="BE196" s="178"/>
      <c r="BF196" s="192"/>
      <c r="BG196" s="134"/>
      <c r="BH196" s="178"/>
      <c r="BI196" s="178"/>
      <c r="BJ196" s="198"/>
      <c r="BK196" s="192"/>
      <c r="BL196" s="134"/>
      <c r="BM196" s="178"/>
      <c r="BN196" s="178"/>
      <c r="BO196" s="199"/>
      <c r="BP196" s="193"/>
      <c r="BQ196" s="134"/>
      <c r="BR196" s="97"/>
      <c r="BS196" s="97"/>
    </row>
    <row r="197" spans="1:71" ht="39" thickBot="1" x14ac:dyDescent="0.6">
      <c r="A197" s="254">
        <v>147</v>
      </c>
      <c r="B197" s="207">
        <v>162</v>
      </c>
      <c r="C197" s="264">
        <v>471601001</v>
      </c>
      <c r="D197" s="263"/>
      <c r="E197" s="224" t="s">
        <v>1063</v>
      </c>
      <c r="F197" s="87"/>
      <c r="G197" s="112"/>
      <c r="H197" s="112"/>
      <c r="I197" s="112"/>
      <c r="J197" s="112"/>
      <c r="K197" s="134"/>
      <c r="L197" s="112"/>
      <c r="M197" s="112"/>
      <c r="N197" s="112"/>
      <c r="O197" s="112"/>
      <c r="P197" s="134"/>
      <c r="Q197" s="112"/>
      <c r="R197" s="112"/>
      <c r="S197" s="112"/>
      <c r="T197" s="112"/>
      <c r="U197" s="134"/>
      <c r="V197" s="97"/>
      <c r="W197" s="112"/>
      <c r="X197" s="112"/>
      <c r="Y197" s="112"/>
      <c r="Z197" s="112"/>
      <c r="AA197" s="134"/>
      <c r="AB197" s="112"/>
      <c r="AC197" s="112"/>
      <c r="AD197" s="112"/>
      <c r="AE197" s="112"/>
      <c r="AF197" s="134"/>
      <c r="AG197" s="112"/>
      <c r="AH197" s="112"/>
      <c r="AI197" s="112"/>
      <c r="AJ197" s="112"/>
      <c r="AK197" s="134"/>
      <c r="AL197" s="97"/>
      <c r="AM197" s="112"/>
      <c r="AN197" s="112"/>
      <c r="AO197" s="112"/>
      <c r="AP197" s="112"/>
      <c r="AQ197" s="134"/>
      <c r="AR197" s="112"/>
      <c r="AS197" s="112"/>
      <c r="AT197" s="112"/>
      <c r="AU197" s="112"/>
      <c r="AV197" s="134"/>
      <c r="AW197" s="178"/>
      <c r="AX197" s="178"/>
      <c r="AY197" s="178"/>
      <c r="AZ197" s="183"/>
      <c r="BA197" s="134"/>
      <c r="BB197" s="96"/>
      <c r="BC197" s="178"/>
      <c r="BD197" s="178"/>
      <c r="BE197" s="178"/>
      <c r="BF197" s="192"/>
      <c r="BG197" s="134"/>
      <c r="BH197" s="178"/>
      <c r="BI197" s="178"/>
      <c r="BJ197" s="198">
        <v>1</v>
      </c>
      <c r="BK197" s="192"/>
      <c r="BL197" s="134"/>
      <c r="BM197" s="178"/>
      <c r="BN197" s="178"/>
      <c r="BO197" s="199"/>
      <c r="BP197" s="193"/>
      <c r="BQ197" s="134"/>
      <c r="BR197" s="97"/>
      <c r="BS197" s="97"/>
    </row>
    <row r="198" spans="1:71" ht="37.5" customHeight="1" thickBot="1" x14ac:dyDescent="0.55000000000000004">
      <c r="A198" s="254"/>
      <c r="B198" s="280" t="s">
        <v>1102</v>
      </c>
      <c r="C198" s="281"/>
      <c r="D198" s="281"/>
      <c r="E198" s="282"/>
      <c r="F198" s="154"/>
      <c r="G198" s="171" t="e">
        <f>#REF!+G193+#REF!+G190</f>
        <v>#REF!</v>
      </c>
      <c r="H198" s="171" t="e">
        <f>#REF!+H193+#REF!+H190</f>
        <v>#REF!</v>
      </c>
      <c r="I198" s="171" t="e">
        <f>#REF!+I193+#REF!+I190</f>
        <v>#REF!</v>
      </c>
      <c r="J198" s="171" t="e">
        <f>#REF!+J193+#REF!+J190</f>
        <v>#REF!</v>
      </c>
      <c r="K198" s="171" t="e">
        <f t="shared" si="49"/>
        <v>#REF!</v>
      </c>
      <c r="L198" s="171" t="e">
        <f>#REF!+L193+#REF!+L190</f>
        <v>#REF!</v>
      </c>
      <c r="M198" s="171" t="e">
        <f>#REF!+M193+#REF!+M190</f>
        <v>#REF!</v>
      </c>
      <c r="N198" s="171" t="e">
        <f>#REF!+N193+#REF!+N190</f>
        <v>#REF!</v>
      </c>
      <c r="O198" s="171" t="e">
        <f>#REF!+O193+#REF!+O190</f>
        <v>#REF!</v>
      </c>
      <c r="P198" s="171" t="e">
        <f t="shared" si="50"/>
        <v>#REF!</v>
      </c>
      <c r="Q198" s="171" t="e">
        <f>#REF!+Q193+#REF!+Q190</f>
        <v>#REF!</v>
      </c>
      <c r="R198" s="171" t="e">
        <f>#REF!+R193+#REF!+R190</f>
        <v>#REF!</v>
      </c>
      <c r="S198" s="171" t="e">
        <f>#REF!+S193+#REF!+S190</f>
        <v>#REF!</v>
      </c>
      <c r="T198" s="171" t="e">
        <f>#REF!+T193+#REF!+T190</f>
        <v>#REF!</v>
      </c>
      <c r="U198" s="171" t="e">
        <f t="shared" si="51"/>
        <v>#REF!</v>
      </c>
      <c r="V198" s="172" t="e">
        <f>U198+P198+K198</f>
        <v>#REF!</v>
      </c>
      <c r="W198" s="171" t="e">
        <f>#REF!+W193+#REF!+W190</f>
        <v>#REF!</v>
      </c>
      <c r="X198" s="171" t="e">
        <f>#REF!+X193+#REF!+X190</f>
        <v>#REF!</v>
      </c>
      <c r="Y198" s="171" t="e">
        <f>#REF!+Y193+#REF!+Y190</f>
        <v>#REF!</v>
      </c>
      <c r="Z198" s="171" t="e">
        <f>#REF!+Z193+#REF!+Z190</f>
        <v>#REF!</v>
      </c>
      <c r="AA198" s="171" t="e">
        <f t="shared" si="52"/>
        <v>#REF!</v>
      </c>
      <c r="AB198" s="171" t="e">
        <f>#REF!+AB193+#REF!+AB190</f>
        <v>#REF!</v>
      </c>
      <c r="AC198" s="171" t="e">
        <f>#REF!+AC193+#REF!+AC190</f>
        <v>#REF!</v>
      </c>
      <c r="AD198" s="171" t="e">
        <f>#REF!+AD193+#REF!+AD190</f>
        <v>#REF!</v>
      </c>
      <c r="AE198" s="171" t="e">
        <f>#REF!+AE193+#REF!+AE190</f>
        <v>#REF!</v>
      </c>
      <c r="AF198" s="171" t="e">
        <f t="shared" si="53"/>
        <v>#REF!</v>
      </c>
      <c r="AG198" s="171" t="e">
        <f>#REF!+AG193+#REF!+AG190</f>
        <v>#REF!</v>
      </c>
      <c r="AH198" s="171" t="e">
        <f>#REF!+AH193+#REF!+AH190</f>
        <v>#REF!</v>
      </c>
      <c r="AI198" s="171" t="e">
        <f>#REF!+AI193+#REF!+AI190</f>
        <v>#REF!</v>
      </c>
      <c r="AJ198" s="171" t="e">
        <f>#REF!+AJ193+#REF!+AJ190</f>
        <v>#REF!</v>
      </c>
      <c r="AK198" s="171" t="e">
        <f t="shared" si="54"/>
        <v>#REF!</v>
      </c>
      <c r="AL198" s="172" t="e">
        <f>AK198+AF198+AA198</f>
        <v>#REF!</v>
      </c>
      <c r="AM198" s="171" t="e">
        <f>#REF!+AM193+#REF!+AM190</f>
        <v>#REF!</v>
      </c>
      <c r="AN198" s="171" t="e">
        <f>#REF!+AN193+#REF!+AN190</f>
        <v>#REF!</v>
      </c>
      <c r="AO198" s="171" t="e">
        <f>#REF!+AO193+#REF!+AO190</f>
        <v>#REF!</v>
      </c>
      <c r="AP198" s="171" t="e">
        <f>#REF!+AP193+#REF!+AP190</f>
        <v>#REF!</v>
      </c>
      <c r="AQ198" s="171" t="e">
        <f t="shared" si="55"/>
        <v>#REF!</v>
      </c>
      <c r="AR198" s="171" t="e">
        <f>#REF!+AR193+#REF!+AR190</f>
        <v>#REF!</v>
      </c>
      <c r="AS198" s="171" t="e">
        <f>#REF!+AS193+#REF!+AS190</f>
        <v>#REF!</v>
      </c>
      <c r="AT198" s="171" t="e">
        <f>#REF!+AT193+#REF!+AT190</f>
        <v>#REF!</v>
      </c>
      <c r="AU198" s="171" t="e">
        <f>#REF!+AU193+#REF!+AU190</f>
        <v>#REF!</v>
      </c>
      <c r="AV198" s="171" t="e">
        <f t="shared" si="56"/>
        <v>#REF!</v>
      </c>
      <c r="AW198" s="174" t="e">
        <f>#REF!+#REF!+#REF!+AW193+#REF!+AW191+AW190</f>
        <v>#REF!</v>
      </c>
      <c r="AX198" s="174" t="e">
        <f>#REF!+#REF!+#REF!+AX193</f>
        <v>#REF!</v>
      </c>
      <c r="AY198" s="99"/>
      <c r="AZ198" s="99"/>
      <c r="BA198" s="99"/>
      <c r="BB198" s="99"/>
      <c r="BC198" s="99"/>
      <c r="BD198" s="99"/>
      <c r="BE198" s="99"/>
      <c r="BF198" s="99">
        <v>2</v>
      </c>
      <c r="BG198" s="99">
        <v>2</v>
      </c>
      <c r="BH198" s="99">
        <v>2</v>
      </c>
      <c r="BI198" s="99">
        <v>2</v>
      </c>
      <c r="BJ198" s="99">
        <v>2</v>
      </c>
      <c r="BK198" s="99"/>
      <c r="BL198" s="99">
        <f>SUM(BH198:BJ198)</f>
        <v>6</v>
      </c>
      <c r="BM198" s="99"/>
      <c r="BN198" s="99"/>
      <c r="BO198" s="99"/>
      <c r="BP198" s="99"/>
      <c r="BQ198" s="99">
        <f t="shared" si="60"/>
        <v>0</v>
      </c>
      <c r="BR198" s="106">
        <f>SUM(BL198,BG198)</f>
        <v>8</v>
      </c>
      <c r="BS198" s="100">
        <f>SUM(BL198,BG198)</f>
        <v>8</v>
      </c>
    </row>
    <row r="199" spans="1:71" ht="80.25" customHeight="1" thickBot="1" x14ac:dyDescent="0.25">
      <c r="A199" s="234"/>
      <c r="B199" s="338" t="s">
        <v>1103</v>
      </c>
      <c r="C199" s="339"/>
      <c r="D199" s="339"/>
      <c r="E199" s="340"/>
      <c r="F199" s="148"/>
      <c r="G199" s="148"/>
      <c r="H199" s="149"/>
      <c r="I199" s="149"/>
      <c r="J199" s="149"/>
      <c r="K199" s="149">
        <f>K56</f>
        <v>26</v>
      </c>
      <c r="L199" s="149"/>
      <c r="M199" s="149"/>
      <c r="N199" s="149"/>
      <c r="O199" s="149"/>
      <c r="P199" s="149">
        <f>P56</f>
        <v>9</v>
      </c>
      <c r="Q199" s="149"/>
      <c r="R199" s="149"/>
      <c r="S199" s="149"/>
      <c r="T199" s="149"/>
      <c r="U199" s="149">
        <v>17</v>
      </c>
      <c r="V199" s="149">
        <f>U199+P199+K199</f>
        <v>52</v>
      </c>
      <c r="W199" s="149"/>
      <c r="X199" s="149"/>
      <c r="Y199" s="149"/>
      <c r="Z199" s="149"/>
      <c r="AA199" s="149">
        <v>15</v>
      </c>
      <c r="AB199" s="149"/>
      <c r="AC199" s="149"/>
      <c r="AD199" s="149"/>
      <c r="AE199" s="149"/>
      <c r="AF199" s="149">
        <v>14</v>
      </c>
      <c r="AG199" s="149"/>
      <c r="AH199" s="149"/>
      <c r="AI199" s="149"/>
      <c r="AJ199" s="149"/>
      <c r="AK199" s="149">
        <v>21</v>
      </c>
      <c r="AL199" s="149">
        <f>AK199+AF199+AA199</f>
        <v>50</v>
      </c>
      <c r="AM199" s="149"/>
      <c r="AN199" s="149"/>
      <c r="AO199" s="149"/>
      <c r="AP199" s="149"/>
      <c r="AQ199" s="149">
        <v>14</v>
      </c>
      <c r="AR199" s="149"/>
      <c r="AS199" s="149"/>
      <c r="AT199" s="149"/>
      <c r="AU199" s="149"/>
      <c r="AV199" s="149">
        <v>0</v>
      </c>
      <c r="AW199" s="149"/>
      <c r="AX199" s="149"/>
      <c r="AY199" s="149"/>
      <c r="AZ199" s="149"/>
      <c r="BA199" s="149">
        <v>14</v>
      </c>
      <c r="BB199" s="149">
        <f>BA199+AV199+AQ199</f>
        <v>28</v>
      </c>
      <c r="BC199" s="149"/>
      <c r="BD199" s="149"/>
      <c r="BE199" s="149"/>
      <c r="BF199" s="149"/>
      <c r="BG199" s="149">
        <f>BG198+BG188+BG178</f>
        <v>11</v>
      </c>
      <c r="BH199" s="149"/>
      <c r="BI199" s="149"/>
      <c r="BJ199" s="149"/>
      <c r="BK199" s="149"/>
      <c r="BL199" s="149">
        <f>BL198+BL188+BL178</f>
        <v>6</v>
      </c>
      <c r="BM199" s="149"/>
      <c r="BN199" s="149"/>
      <c r="BO199" s="149"/>
      <c r="BP199" s="149"/>
      <c r="BQ199" s="149">
        <f>BQ198</f>
        <v>0</v>
      </c>
      <c r="BR199" s="149">
        <f>BQ199+BL199+BG199</f>
        <v>17</v>
      </c>
      <c r="BS199" s="150">
        <f>SUM(BR199,BB199,AL199,V199)</f>
        <v>147</v>
      </c>
    </row>
    <row r="200" spans="1:71" ht="38.25" x14ac:dyDescent="0.55000000000000004">
      <c r="A200" s="140"/>
      <c r="B200" s="220"/>
      <c r="C200" s="218"/>
      <c r="D200" s="220"/>
      <c r="E200" s="218"/>
      <c r="F200" s="141"/>
      <c r="G200" s="142"/>
      <c r="H200" s="142"/>
      <c r="I200" s="142"/>
      <c r="J200" s="142"/>
      <c r="K200" s="143"/>
      <c r="L200" s="142"/>
      <c r="M200" s="142"/>
      <c r="N200" s="142"/>
      <c r="O200" s="142"/>
      <c r="P200" s="143"/>
      <c r="Q200" s="142"/>
      <c r="R200" s="142"/>
      <c r="S200" s="142"/>
      <c r="T200" s="144"/>
      <c r="U200" s="145"/>
      <c r="V200" s="144"/>
      <c r="W200" s="144"/>
      <c r="X200" s="144"/>
      <c r="Y200" s="144"/>
      <c r="Z200" s="144"/>
      <c r="AA200" s="144"/>
      <c r="AB200" s="144"/>
      <c r="AC200" s="144"/>
      <c r="AD200" s="144"/>
      <c r="AE200" s="144"/>
      <c r="AF200" s="144"/>
      <c r="AG200" s="144"/>
      <c r="AH200" s="144"/>
      <c r="AI200" s="144"/>
      <c r="AJ200" s="144"/>
      <c r="AK200" s="144"/>
      <c r="AL200" s="144"/>
      <c r="AM200" s="144"/>
      <c r="AN200" s="144"/>
      <c r="AO200" s="144"/>
      <c r="AP200" s="144"/>
      <c r="AQ200" s="144"/>
      <c r="AR200" s="144"/>
      <c r="AS200" s="144"/>
      <c r="AT200" s="144"/>
      <c r="AU200" s="144"/>
      <c r="AV200" s="144"/>
      <c r="AW200" s="144"/>
      <c r="AX200" s="144"/>
      <c r="AY200" s="144"/>
      <c r="AZ200" s="144"/>
      <c r="BA200" s="144"/>
      <c r="BB200" s="145"/>
      <c r="BC200" s="146"/>
      <c r="BD200" s="144"/>
      <c r="BE200" s="144"/>
      <c r="BF200" s="144"/>
      <c r="BG200" s="144"/>
      <c r="BH200" s="144"/>
      <c r="BI200" s="144"/>
      <c r="BJ200" s="144"/>
      <c r="BK200" s="144"/>
      <c r="BL200" s="144"/>
      <c r="BM200" s="144"/>
      <c r="BN200" s="144"/>
      <c r="BO200" s="144"/>
      <c r="BP200" s="144"/>
      <c r="BQ200" s="144"/>
      <c r="BR200" s="144"/>
      <c r="BS200" s="350"/>
    </row>
    <row r="201" spans="1:71" ht="37.5" customHeight="1" x14ac:dyDescent="0.5">
      <c r="A201" s="93"/>
      <c r="B201" s="244"/>
      <c r="C201" s="244"/>
      <c r="D201" s="245"/>
      <c r="E201" s="244"/>
      <c r="F201" s="139"/>
      <c r="G201" s="139"/>
      <c r="H201" s="139"/>
      <c r="I201" s="139"/>
      <c r="J201" s="139"/>
      <c r="K201" s="139"/>
      <c r="L201" s="139"/>
      <c r="M201" s="139"/>
      <c r="N201" s="139"/>
      <c r="O201" s="139"/>
      <c r="P201" s="139"/>
      <c r="Q201" s="139"/>
      <c r="R201" s="139"/>
      <c r="S201" s="139"/>
      <c r="T201" s="139"/>
      <c r="U201" s="139"/>
      <c r="V201" s="139"/>
      <c r="W201" s="139"/>
      <c r="X201" s="139"/>
      <c r="Y201" s="139"/>
      <c r="Z201" s="139"/>
      <c r="AA201" s="139"/>
      <c r="AB201" s="139"/>
      <c r="AC201" s="139"/>
      <c r="AD201" s="139"/>
      <c r="AE201" s="139"/>
      <c r="AF201" s="139"/>
      <c r="AG201" s="139"/>
      <c r="AH201" s="139"/>
      <c r="AI201" s="139"/>
      <c r="AJ201" s="139"/>
      <c r="AK201" s="139"/>
      <c r="AL201" s="139"/>
      <c r="AM201" s="139"/>
      <c r="AN201" s="139"/>
      <c r="AO201" s="139"/>
      <c r="AP201" s="139"/>
      <c r="AQ201" s="139"/>
      <c r="AR201" s="139"/>
      <c r="AS201" s="139"/>
      <c r="AT201" s="139"/>
      <c r="AU201" s="139"/>
      <c r="AV201" s="139"/>
      <c r="AW201" s="139"/>
      <c r="AX201" s="139"/>
      <c r="AY201" s="139"/>
      <c r="AZ201" s="139"/>
      <c r="BA201" s="139"/>
      <c r="BB201" s="139"/>
      <c r="BC201" s="139"/>
      <c r="BD201" s="139"/>
      <c r="BE201" s="139"/>
      <c r="BF201" s="139"/>
      <c r="BG201" s="139"/>
      <c r="BH201" s="139"/>
      <c r="BI201" s="139"/>
      <c r="BJ201" s="139"/>
      <c r="BK201" s="139"/>
      <c r="BL201" s="139"/>
      <c r="BM201" s="139"/>
      <c r="BN201" s="139"/>
      <c r="BO201" s="139"/>
      <c r="BP201" s="139"/>
      <c r="BQ201" s="139"/>
      <c r="BR201" s="206"/>
      <c r="BS201" s="351"/>
    </row>
    <row r="202" spans="1:71" ht="15" x14ac:dyDescent="0.25">
      <c r="A202" s="139"/>
      <c r="B202" s="246"/>
      <c r="C202" s="246"/>
      <c r="D202" s="247"/>
      <c r="E202" s="246"/>
      <c r="F202" s="139"/>
      <c r="G202" s="139"/>
      <c r="H202" s="139"/>
      <c r="I202" s="139"/>
      <c r="J202" s="139"/>
      <c r="K202" s="139"/>
      <c r="L202" s="139"/>
      <c r="M202" s="139"/>
      <c r="N202" s="139"/>
      <c r="O202" s="139"/>
      <c r="P202" s="139"/>
      <c r="Q202" s="139"/>
      <c r="R202" s="139"/>
      <c r="S202" s="139"/>
      <c r="T202" s="139"/>
      <c r="U202" s="139"/>
      <c r="V202" s="139"/>
      <c r="W202" s="139"/>
      <c r="X202" s="139"/>
      <c r="Y202" s="139"/>
      <c r="Z202" s="139"/>
      <c r="AA202" s="139"/>
      <c r="AB202" s="139"/>
      <c r="AC202" s="139"/>
      <c r="AD202" s="139"/>
      <c r="AE202" s="139"/>
      <c r="AF202" s="139"/>
      <c r="AG202" s="139"/>
      <c r="AH202" s="139"/>
      <c r="AI202" s="139"/>
      <c r="AJ202" s="139"/>
      <c r="AK202" s="139"/>
      <c r="AL202" s="139"/>
      <c r="AM202" s="139"/>
      <c r="AN202" s="139"/>
      <c r="AO202" s="139"/>
      <c r="AP202" s="139"/>
      <c r="AQ202" s="139"/>
      <c r="AR202" s="139"/>
      <c r="AS202" s="139"/>
      <c r="AT202" s="139"/>
      <c r="AU202" s="139"/>
      <c r="AV202" s="139"/>
      <c r="AW202" s="139"/>
      <c r="AX202" s="139"/>
      <c r="AY202" s="139"/>
      <c r="AZ202" s="139"/>
      <c r="BA202" s="139"/>
      <c r="BB202" s="139"/>
      <c r="BC202" s="139"/>
      <c r="BD202" s="139"/>
      <c r="BE202" s="139"/>
      <c r="BF202" s="139"/>
      <c r="BG202" s="139"/>
      <c r="BH202" s="139"/>
      <c r="BI202" s="139"/>
      <c r="BJ202" s="139"/>
      <c r="BK202" s="139"/>
      <c r="BL202" s="139"/>
      <c r="BM202" s="139"/>
      <c r="BN202" s="139"/>
      <c r="BO202" s="139"/>
      <c r="BP202" s="139"/>
      <c r="BQ202" s="139"/>
      <c r="BR202" s="139"/>
      <c r="BS202" s="351"/>
    </row>
    <row r="203" spans="1:71" ht="15" x14ac:dyDescent="0.25">
      <c r="A203" s="139"/>
      <c r="B203" s="246"/>
      <c r="C203" s="246"/>
      <c r="D203" s="247"/>
      <c r="E203" s="246"/>
      <c r="F203" s="139"/>
      <c r="G203" s="139"/>
      <c r="H203" s="139"/>
      <c r="I203" s="139"/>
      <c r="J203" s="139"/>
      <c r="K203" s="139"/>
      <c r="L203" s="139"/>
      <c r="M203" s="139"/>
      <c r="N203" s="139"/>
      <c r="O203" s="139"/>
      <c r="P203" s="139"/>
      <c r="Q203" s="139"/>
      <c r="R203" s="139"/>
      <c r="S203" s="139"/>
      <c r="T203" s="139"/>
      <c r="U203" s="139"/>
      <c r="V203" s="139"/>
      <c r="W203" s="139"/>
      <c r="X203" s="139"/>
      <c r="Y203" s="139"/>
      <c r="Z203" s="139"/>
      <c r="AA203" s="139"/>
      <c r="AB203" s="139"/>
      <c r="AC203" s="139"/>
      <c r="AD203" s="139"/>
      <c r="AE203" s="139"/>
      <c r="AF203" s="139"/>
      <c r="AG203" s="139"/>
      <c r="AH203" s="139"/>
      <c r="AI203" s="139"/>
      <c r="AJ203" s="139"/>
      <c r="AK203" s="139"/>
      <c r="AL203" s="139"/>
      <c r="AM203" s="139"/>
      <c r="AN203" s="139"/>
      <c r="AO203" s="139"/>
      <c r="AP203" s="139"/>
      <c r="AQ203" s="139"/>
      <c r="AR203" s="139"/>
      <c r="AS203" s="139"/>
      <c r="AT203" s="139"/>
      <c r="AU203" s="139"/>
      <c r="AV203" s="139"/>
      <c r="AW203" s="139"/>
      <c r="AX203" s="139"/>
      <c r="AY203" s="139"/>
      <c r="AZ203" s="139"/>
      <c r="BA203" s="139"/>
      <c r="BB203" s="139"/>
      <c r="BC203" s="139"/>
      <c r="BD203" s="139"/>
      <c r="BE203" s="139"/>
      <c r="BF203" s="139"/>
      <c r="BG203" s="139"/>
      <c r="BH203" s="139"/>
      <c r="BI203" s="139"/>
      <c r="BJ203" s="139"/>
      <c r="BK203" s="139"/>
      <c r="BL203" s="139"/>
      <c r="BM203" s="139"/>
      <c r="BN203" s="139"/>
      <c r="BO203" s="139"/>
      <c r="BP203" s="139"/>
      <c r="BQ203" s="139"/>
      <c r="BR203" s="139"/>
      <c r="BS203" s="139"/>
    </row>
    <row r="204" spans="1:71" ht="15" x14ac:dyDescent="0.25">
      <c r="A204" s="139"/>
      <c r="B204" s="248"/>
      <c r="C204" s="248"/>
      <c r="D204" s="249"/>
      <c r="E204" s="248"/>
      <c r="F204" s="3"/>
      <c r="G204" s="139"/>
      <c r="H204" s="139"/>
      <c r="I204" s="139"/>
      <c r="J204" s="139"/>
      <c r="K204" s="139"/>
      <c r="L204" s="139"/>
      <c r="M204" s="139"/>
      <c r="N204" s="139"/>
      <c r="O204" s="139"/>
      <c r="P204" s="139"/>
      <c r="Q204" s="139"/>
      <c r="R204" s="139"/>
      <c r="S204" s="139"/>
      <c r="T204" s="139"/>
      <c r="U204" s="139"/>
      <c r="V204" s="139"/>
      <c r="W204" s="139"/>
      <c r="X204" s="139"/>
      <c r="Y204" s="139"/>
      <c r="Z204" s="139"/>
      <c r="AA204" s="139"/>
      <c r="AB204" s="139"/>
      <c r="AC204" s="139"/>
      <c r="AD204" s="139"/>
      <c r="AE204" s="139"/>
      <c r="AF204" s="139"/>
      <c r="AG204" s="139"/>
      <c r="AH204" s="139"/>
      <c r="AI204" s="139"/>
      <c r="AJ204" s="139"/>
      <c r="AK204" s="139"/>
      <c r="AL204" s="139"/>
      <c r="AM204" s="139"/>
      <c r="AN204" s="139"/>
      <c r="AO204" s="139"/>
      <c r="AP204" s="139"/>
      <c r="AQ204" s="139"/>
      <c r="AR204" s="139"/>
      <c r="AS204" s="139"/>
      <c r="AT204" s="139"/>
      <c r="AU204" s="139"/>
      <c r="AV204" s="139"/>
      <c r="AW204" s="139"/>
      <c r="AX204" s="139"/>
      <c r="AY204" s="139"/>
      <c r="AZ204" s="139"/>
      <c r="BA204" s="139"/>
      <c r="BB204" s="139"/>
      <c r="BC204" s="139"/>
      <c r="BD204" s="139"/>
      <c r="BE204" s="139"/>
      <c r="BF204" s="139"/>
      <c r="BG204" s="139"/>
      <c r="BH204" s="139"/>
      <c r="BI204" s="139"/>
      <c r="BJ204" s="139"/>
      <c r="BK204" s="139"/>
      <c r="BL204" s="139"/>
      <c r="BM204" s="139"/>
      <c r="BN204" s="139"/>
      <c r="BO204" s="139"/>
      <c r="BP204" s="139"/>
      <c r="BQ204" s="139"/>
      <c r="BR204" s="139"/>
      <c r="BS204" s="274"/>
    </row>
    <row r="205" spans="1:71" ht="8.25" customHeight="1" x14ac:dyDescent="0.25">
      <c r="A205" s="139"/>
      <c r="B205" s="248"/>
      <c r="C205" s="248"/>
      <c r="D205" s="249"/>
      <c r="E205" s="248"/>
      <c r="F205" s="3"/>
      <c r="G205" s="139"/>
      <c r="H205" s="139"/>
      <c r="I205" s="139"/>
      <c r="J205" s="139"/>
      <c r="K205" s="139"/>
      <c r="L205" s="139"/>
      <c r="M205" s="139"/>
      <c r="N205" s="139"/>
      <c r="O205" s="139"/>
      <c r="P205" s="139"/>
      <c r="Q205" s="139"/>
      <c r="R205" s="139"/>
      <c r="S205" s="139"/>
      <c r="T205" s="139"/>
      <c r="U205" s="139"/>
      <c r="V205" s="139"/>
      <c r="W205" s="139"/>
      <c r="X205" s="139"/>
      <c r="Y205" s="139"/>
      <c r="Z205" s="139"/>
      <c r="AA205" s="139"/>
      <c r="AB205" s="139"/>
      <c r="AC205" s="139"/>
      <c r="AD205" s="139"/>
      <c r="AE205" s="139"/>
      <c r="AF205" s="139"/>
      <c r="AG205" s="139"/>
      <c r="AH205" s="139"/>
      <c r="AI205" s="139"/>
      <c r="AJ205" s="139"/>
      <c r="AK205" s="139"/>
      <c r="AL205" s="139"/>
      <c r="AM205" s="139"/>
      <c r="AN205" s="139"/>
      <c r="AO205" s="139"/>
      <c r="AP205" s="139"/>
      <c r="AQ205" s="139"/>
      <c r="AR205" s="139"/>
      <c r="AS205" s="139"/>
      <c r="AT205" s="139"/>
      <c r="AU205" s="139"/>
      <c r="AV205" s="139"/>
      <c r="AW205" s="139"/>
      <c r="AX205" s="139"/>
      <c r="AY205" s="139"/>
      <c r="AZ205" s="139"/>
      <c r="BA205" s="139"/>
      <c r="BB205" s="139"/>
      <c r="BC205" s="139"/>
      <c r="BD205" s="139"/>
      <c r="BE205" s="139"/>
      <c r="BF205" s="139"/>
      <c r="BG205" s="139"/>
      <c r="BH205" s="139"/>
      <c r="BI205" s="139"/>
      <c r="BJ205" s="139"/>
      <c r="BK205" s="139"/>
      <c r="BL205" s="139"/>
      <c r="BM205" s="139"/>
      <c r="BN205" s="139"/>
      <c r="BO205" s="139"/>
      <c r="BP205" s="139"/>
      <c r="BQ205" s="139"/>
      <c r="BR205" s="139"/>
      <c r="BS205" s="275"/>
    </row>
    <row r="206" spans="1:71" ht="15" hidden="1" customHeight="1" x14ac:dyDescent="0.25">
      <c r="A206" s="139"/>
      <c r="B206" s="248"/>
      <c r="C206" s="248"/>
      <c r="D206" s="249"/>
      <c r="E206" s="248"/>
      <c r="F206" s="3"/>
      <c r="G206" s="139"/>
      <c r="H206" s="139"/>
      <c r="I206" s="139"/>
      <c r="J206" s="139"/>
      <c r="K206" s="139"/>
      <c r="L206" s="139"/>
      <c r="M206" s="139"/>
      <c r="N206" s="139"/>
      <c r="O206" s="139"/>
      <c r="P206" s="139"/>
      <c r="Q206" s="139"/>
      <c r="R206" s="139"/>
      <c r="S206" s="139"/>
      <c r="T206" s="139"/>
      <c r="U206" s="139"/>
      <c r="V206" s="139"/>
      <c r="W206" s="139"/>
      <c r="X206" s="139"/>
      <c r="Y206" s="139"/>
      <c r="Z206" s="139"/>
      <c r="AA206" s="139"/>
      <c r="AB206" s="139"/>
      <c r="AC206" s="139"/>
      <c r="AD206" s="139"/>
      <c r="AE206" s="139"/>
      <c r="AF206" s="139"/>
      <c r="AG206" s="139"/>
      <c r="AH206" s="139"/>
      <c r="AI206" s="139"/>
      <c r="AJ206" s="139"/>
      <c r="AK206" s="139"/>
      <c r="AL206" s="139"/>
      <c r="AM206" s="139"/>
      <c r="AN206" s="139"/>
      <c r="AO206" s="139"/>
      <c r="AP206" s="139"/>
      <c r="AQ206" s="139"/>
      <c r="AR206" s="139"/>
      <c r="AS206" s="139"/>
      <c r="AT206" s="139"/>
      <c r="AU206" s="139"/>
      <c r="AV206" s="139"/>
      <c r="AW206" s="139"/>
      <c r="AX206" s="139"/>
      <c r="AY206" s="139"/>
      <c r="AZ206" s="139"/>
      <c r="BA206" s="139"/>
      <c r="BB206" s="139"/>
      <c r="BC206" s="139"/>
      <c r="BD206" s="139"/>
      <c r="BE206" s="139"/>
      <c r="BF206" s="139"/>
      <c r="BG206" s="139"/>
      <c r="BH206" s="139"/>
      <c r="BI206" s="139"/>
      <c r="BJ206" s="139"/>
      <c r="BK206" s="139"/>
      <c r="BL206" s="139"/>
      <c r="BM206" s="139"/>
      <c r="BN206" s="139"/>
      <c r="BO206" s="139"/>
      <c r="BP206" s="139"/>
      <c r="BQ206" s="139"/>
      <c r="BR206" s="139"/>
      <c r="BS206" s="275"/>
    </row>
    <row r="207" spans="1:71" ht="38.25" hidden="1" customHeight="1" x14ac:dyDescent="0.55000000000000004">
      <c r="A207" s="139"/>
      <c r="B207" s="279"/>
      <c r="C207" s="279"/>
      <c r="D207" s="279"/>
      <c r="E207" s="279"/>
      <c r="F207" s="152"/>
      <c r="G207" s="139"/>
      <c r="H207" s="139"/>
      <c r="I207" s="139"/>
      <c r="J207" s="139"/>
      <c r="K207" s="139"/>
      <c r="L207" s="139"/>
      <c r="M207" s="139"/>
      <c r="N207" s="139"/>
      <c r="O207" s="139"/>
      <c r="P207" s="139"/>
      <c r="Q207" s="139"/>
      <c r="R207" s="139"/>
      <c r="S207" s="139"/>
      <c r="T207" s="139"/>
      <c r="U207" s="139"/>
      <c r="V207" s="139"/>
      <c r="W207" s="139"/>
      <c r="X207" s="139"/>
      <c r="Y207" s="139"/>
      <c r="Z207" s="139"/>
      <c r="AA207" s="139"/>
      <c r="AB207" s="139"/>
      <c r="AC207" s="139"/>
      <c r="AD207" s="139"/>
      <c r="AE207" s="139"/>
      <c r="AF207" s="139"/>
      <c r="AG207" s="139"/>
      <c r="AH207" s="139"/>
      <c r="AI207" s="139"/>
      <c r="AJ207" s="139"/>
      <c r="AK207" s="139"/>
      <c r="AL207" s="139"/>
      <c r="AM207" s="139"/>
      <c r="AN207" s="139"/>
      <c r="AO207" s="139"/>
      <c r="AP207" s="139"/>
      <c r="AQ207" s="139"/>
      <c r="AR207" s="139"/>
      <c r="AS207" s="139"/>
      <c r="AT207" s="139"/>
      <c r="AU207" s="139"/>
      <c r="AV207" s="139"/>
      <c r="AW207" s="139"/>
      <c r="AX207" s="139"/>
      <c r="AY207" s="139"/>
      <c r="AZ207" s="139"/>
      <c r="BA207" s="139"/>
      <c r="BB207" s="139"/>
      <c r="BC207" s="139"/>
      <c r="BD207" s="139"/>
      <c r="BE207" s="139"/>
      <c r="BF207" s="139"/>
      <c r="BG207" s="139"/>
      <c r="BH207" s="139"/>
      <c r="BI207" s="139"/>
      <c r="BJ207" s="139"/>
      <c r="BK207" s="139"/>
      <c r="BL207" s="139"/>
      <c r="BM207" s="139"/>
      <c r="BP207" s="139"/>
      <c r="BQ207" s="139"/>
      <c r="BR207" s="139"/>
      <c r="BS207" s="275"/>
    </row>
    <row r="208" spans="1:71" ht="20.25" customHeight="1" x14ac:dyDescent="0.25">
      <c r="A208" s="139"/>
      <c r="B208" s="246"/>
      <c r="C208" s="246"/>
      <c r="D208" s="247"/>
      <c r="E208" s="246"/>
      <c r="F208" s="139"/>
      <c r="G208" s="139"/>
      <c r="H208" s="139"/>
      <c r="I208" s="139"/>
      <c r="J208" s="139"/>
      <c r="K208" s="139"/>
      <c r="L208" s="139"/>
      <c r="M208" s="139"/>
      <c r="N208" s="139"/>
      <c r="O208" s="139"/>
      <c r="P208" s="139"/>
      <c r="Q208" s="139"/>
      <c r="R208" s="139"/>
      <c r="S208" s="139"/>
      <c r="T208" s="139"/>
      <c r="U208" s="139"/>
      <c r="V208" s="139"/>
      <c r="W208" s="139"/>
      <c r="X208" s="139"/>
      <c r="Y208" s="139"/>
      <c r="Z208" s="139"/>
      <c r="AA208" s="139"/>
      <c r="AB208" s="139"/>
      <c r="AC208" s="139"/>
      <c r="AD208" s="139"/>
      <c r="AE208" s="139"/>
      <c r="AF208" s="139"/>
      <c r="AG208" s="139"/>
      <c r="AH208" s="139"/>
      <c r="AI208" s="139"/>
      <c r="AJ208" s="139"/>
      <c r="AK208" s="139"/>
      <c r="AL208" s="139"/>
      <c r="AM208" s="139"/>
      <c r="AN208" s="139"/>
      <c r="AO208" s="139"/>
      <c r="AP208" s="139"/>
      <c r="AQ208" s="139"/>
      <c r="AR208" s="139"/>
      <c r="AS208" s="139"/>
      <c r="AT208" s="139"/>
      <c r="AU208" s="139"/>
      <c r="AV208" s="139"/>
      <c r="AW208" s="139"/>
      <c r="AX208" s="139"/>
      <c r="AY208" s="139"/>
      <c r="AZ208" s="139"/>
      <c r="BA208" s="139"/>
      <c r="BB208" s="139"/>
      <c r="BC208" s="139"/>
      <c r="BD208" s="139"/>
      <c r="BE208" s="139"/>
      <c r="BF208" s="139"/>
      <c r="BG208" s="139"/>
      <c r="BH208" s="139"/>
      <c r="BI208" s="139"/>
      <c r="BJ208" s="139"/>
      <c r="BK208" s="139"/>
      <c r="BL208" s="139"/>
      <c r="BM208" s="139"/>
      <c r="BN208" s="139"/>
      <c r="BO208" s="139"/>
      <c r="BP208" s="139"/>
      <c r="BQ208" s="139"/>
      <c r="BR208" s="139"/>
      <c r="BS208" s="275"/>
    </row>
    <row r="209" spans="1:71" ht="15" x14ac:dyDescent="0.25">
      <c r="A209" s="139"/>
      <c r="B209" s="246"/>
      <c r="C209" s="246"/>
      <c r="D209" s="247"/>
      <c r="E209" s="246"/>
      <c r="F209" s="139"/>
      <c r="G209" s="139"/>
      <c r="H209" s="139"/>
      <c r="I209" s="139"/>
      <c r="J209" s="139"/>
      <c r="K209" s="139"/>
      <c r="L209" s="139"/>
      <c r="M209" s="139"/>
      <c r="N209" s="139"/>
      <c r="O209" s="139"/>
      <c r="P209" s="139"/>
      <c r="Q209" s="139"/>
      <c r="R209" s="139"/>
      <c r="S209" s="139"/>
      <c r="T209" s="139"/>
      <c r="U209" s="139"/>
      <c r="V209" s="139"/>
      <c r="W209" s="139"/>
      <c r="X209" s="139"/>
      <c r="Y209" s="139"/>
      <c r="Z209" s="139"/>
      <c r="AA209" s="139"/>
      <c r="AB209" s="139"/>
      <c r="AC209" s="139"/>
      <c r="AD209" s="139"/>
      <c r="AE209" s="139"/>
      <c r="AF209" s="139"/>
      <c r="AG209" s="139"/>
      <c r="AH209" s="139"/>
      <c r="AI209" s="139"/>
      <c r="AJ209" s="139"/>
      <c r="AK209" s="139"/>
      <c r="AL209" s="139"/>
      <c r="AM209" s="139"/>
      <c r="AN209" s="139"/>
      <c r="AO209" s="139"/>
      <c r="AP209" s="139"/>
      <c r="AQ209" s="139"/>
      <c r="AR209" s="139"/>
      <c r="AS209" s="139"/>
      <c r="AT209" s="139"/>
      <c r="AU209" s="139"/>
      <c r="AV209" s="139"/>
      <c r="AW209" s="139"/>
      <c r="AX209" s="139"/>
      <c r="AY209" s="139"/>
      <c r="AZ209" s="139"/>
      <c r="BA209" s="139"/>
      <c r="BB209" s="139"/>
      <c r="BC209" s="139"/>
      <c r="BD209" s="139"/>
      <c r="BE209" s="139"/>
      <c r="BF209" s="139"/>
      <c r="BG209" s="139"/>
      <c r="BH209" s="139"/>
      <c r="BI209" s="139"/>
      <c r="BJ209" s="139"/>
      <c r="BK209" s="139"/>
      <c r="BL209" s="139"/>
      <c r="BM209" s="139"/>
      <c r="BN209" s="139"/>
      <c r="BO209" s="139"/>
      <c r="BP209" s="139"/>
      <c r="BQ209" s="139"/>
      <c r="BR209" s="139"/>
      <c r="BS209" s="275"/>
    </row>
    <row r="210" spans="1:71" x14ac:dyDescent="0.5">
      <c r="BS210" s="275"/>
    </row>
    <row r="211" spans="1:71" x14ac:dyDescent="0.5">
      <c r="B211" s="248"/>
      <c r="C211" s="248"/>
      <c r="D211" s="249"/>
      <c r="E211" s="248"/>
      <c r="F211" s="3"/>
    </row>
    <row r="212" spans="1:71" x14ac:dyDescent="0.5">
      <c r="B212" s="246"/>
      <c r="C212" s="246"/>
      <c r="D212" s="247"/>
      <c r="E212" s="246"/>
      <c r="F212" s="139"/>
    </row>
  </sheetData>
  <mergeCells count="234">
    <mergeCell ref="C49:D49"/>
    <mergeCell ref="C42:D42"/>
    <mergeCell ref="C47:D47"/>
    <mergeCell ref="C41:D41"/>
    <mergeCell ref="C43:D43"/>
    <mergeCell ref="C74:D74"/>
    <mergeCell ref="C119:D119"/>
    <mergeCell ref="C112:D112"/>
    <mergeCell ref="C66:D66"/>
    <mergeCell ref="B79:E79"/>
    <mergeCell ref="C76:D76"/>
    <mergeCell ref="C78:D78"/>
    <mergeCell ref="C110:D110"/>
    <mergeCell ref="C82:D82"/>
    <mergeCell ref="C116:D116"/>
    <mergeCell ref="C102:D102"/>
    <mergeCell ref="B89:E89"/>
    <mergeCell ref="C115:D115"/>
    <mergeCell ref="C62:D62"/>
    <mergeCell ref="C92:D92"/>
    <mergeCell ref="B84:E84"/>
    <mergeCell ref="C109:D109"/>
    <mergeCell ref="C101:D101"/>
    <mergeCell ref="C113:D113"/>
    <mergeCell ref="C96:D96"/>
    <mergeCell ref="C97:D97"/>
    <mergeCell ref="C73:D73"/>
    <mergeCell ref="BS200:BS202"/>
    <mergeCell ref="C140:D140"/>
    <mergeCell ref="C127:D127"/>
    <mergeCell ref="B138:E138"/>
    <mergeCell ref="C125:D125"/>
    <mergeCell ref="C71:D71"/>
    <mergeCell ref="C72:D72"/>
    <mergeCell ref="C68:D68"/>
    <mergeCell ref="C118:D118"/>
    <mergeCell ref="C98:D98"/>
    <mergeCell ref="C100:D100"/>
    <mergeCell ref="C117:D117"/>
    <mergeCell ref="C64:D64"/>
    <mergeCell ref="C132:D132"/>
    <mergeCell ref="C114:D114"/>
    <mergeCell ref="C87:D87"/>
    <mergeCell ref="C69:D69"/>
    <mergeCell ref="C70:D70"/>
    <mergeCell ref="C105:D105"/>
    <mergeCell ref="C91:D91"/>
    <mergeCell ref="C121:D121"/>
    <mergeCell ref="B107:E107"/>
    <mergeCell ref="C106:D106"/>
    <mergeCell ref="C103:D103"/>
    <mergeCell ref="B88:E88"/>
    <mergeCell ref="C90:D90"/>
    <mergeCell ref="C93:D93"/>
    <mergeCell ref="C95:D95"/>
    <mergeCell ref="C86:D86"/>
    <mergeCell ref="B199:E199"/>
    <mergeCell ref="C85:D85"/>
    <mergeCell ref="C180:D180"/>
    <mergeCell ref="C191:D191"/>
    <mergeCell ref="C142:D142"/>
    <mergeCell ref="C195:D195"/>
    <mergeCell ref="C192:D192"/>
    <mergeCell ref="C196:D196"/>
    <mergeCell ref="B178:E178"/>
    <mergeCell ref="C162:D162"/>
    <mergeCell ref="B148:E148"/>
    <mergeCell ref="C151:D151"/>
    <mergeCell ref="B175:E175"/>
    <mergeCell ref="B165:E165"/>
    <mergeCell ref="C150:D150"/>
    <mergeCell ref="B149:E149"/>
    <mergeCell ref="B145:E145"/>
    <mergeCell ref="B156:E156"/>
    <mergeCell ref="C99:D99"/>
    <mergeCell ref="C120:D120"/>
    <mergeCell ref="C104:D104"/>
    <mergeCell ref="C131:D131"/>
    <mergeCell ref="C111:D111"/>
    <mergeCell ref="C126:D126"/>
    <mergeCell ref="A122:A123"/>
    <mergeCell ref="C135:D135"/>
    <mergeCell ref="B155:E155"/>
    <mergeCell ref="C161:D161"/>
    <mergeCell ref="C124:D124"/>
    <mergeCell ref="B123:E123"/>
    <mergeCell ref="C144:D144"/>
    <mergeCell ref="B139:E139"/>
    <mergeCell ref="C136:D136"/>
    <mergeCell ref="A155:A156"/>
    <mergeCell ref="B160:E160"/>
    <mergeCell ref="C137:D137"/>
    <mergeCell ref="C147:D147"/>
    <mergeCell ref="C141:D141"/>
    <mergeCell ref="C143:D143"/>
    <mergeCell ref="B146:E146"/>
    <mergeCell ref="C133:D133"/>
    <mergeCell ref="C128:D128"/>
    <mergeCell ref="B122:E122"/>
    <mergeCell ref="BC17:BQ17"/>
    <mergeCell ref="A79:A80"/>
    <mergeCell ref="C28:D28"/>
    <mergeCell ref="C37:D37"/>
    <mergeCell ref="B56:E56"/>
    <mergeCell ref="C53:D53"/>
    <mergeCell ref="C81:D81"/>
    <mergeCell ref="B80:E80"/>
    <mergeCell ref="C31:D31"/>
    <mergeCell ref="C32:D32"/>
    <mergeCell ref="C40:D40"/>
    <mergeCell ref="C75:D75"/>
    <mergeCell ref="C54:D54"/>
    <mergeCell ref="B57:E57"/>
    <mergeCell ref="C55:D55"/>
    <mergeCell ref="C60:D60"/>
    <mergeCell ref="C52:D52"/>
    <mergeCell ref="C29:D29"/>
    <mergeCell ref="C48:D48"/>
    <mergeCell ref="A56:A57"/>
    <mergeCell ref="C45:D45"/>
    <mergeCell ref="C38:D38"/>
    <mergeCell ref="C51:D51"/>
    <mergeCell ref="C77:D77"/>
    <mergeCell ref="C34:D34"/>
    <mergeCell ref="E17:E19"/>
    <mergeCell ref="B17:B19"/>
    <mergeCell ref="BG2:BS3"/>
    <mergeCell ref="A12:BS12"/>
    <mergeCell ref="AV18:AV19"/>
    <mergeCell ref="V17:V19"/>
    <mergeCell ref="G17:U17"/>
    <mergeCell ref="AM18:AP18"/>
    <mergeCell ref="K18:K19"/>
    <mergeCell ref="AM17:BA17"/>
    <mergeCell ref="BQ18:BQ19"/>
    <mergeCell ref="AW18:AZ18"/>
    <mergeCell ref="AA18:AA19"/>
    <mergeCell ref="BL18:BL19"/>
    <mergeCell ref="BH18:BK18"/>
    <mergeCell ref="BG18:BG19"/>
    <mergeCell ref="AG18:AJ18"/>
    <mergeCell ref="AQ18:AQ19"/>
    <mergeCell ref="W18:Z18"/>
    <mergeCell ref="AB18:AE18"/>
    <mergeCell ref="BM18:BP18"/>
    <mergeCell ref="BC18:BF18"/>
    <mergeCell ref="Q18:T18"/>
    <mergeCell ref="C50:D50"/>
    <mergeCell ref="C23:D23"/>
    <mergeCell ref="C25:D25"/>
    <mergeCell ref="C22:D22"/>
    <mergeCell ref="C30:D30"/>
    <mergeCell ref="A17:A19"/>
    <mergeCell ref="C35:D35"/>
    <mergeCell ref="C36:D36"/>
    <mergeCell ref="BG1:BS1"/>
    <mergeCell ref="BG6:BS6"/>
    <mergeCell ref="BG4:BS4"/>
    <mergeCell ref="A9:BS11"/>
    <mergeCell ref="BG7:BS7"/>
    <mergeCell ref="P18:P19"/>
    <mergeCell ref="BG14:BS14"/>
    <mergeCell ref="AL17:AL19"/>
    <mergeCell ref="BR17:BR19"/>
    <mergeCell ref="AF18:AF19"/>
    <mergeCell ref="BS17:BS19"/>
    <mergeCell ref="AR18:AU18"/>
    <mergeCell ref="W17:AK17"/>
    <mergeCell ref="U18:U19"/>
    <mergeCell ref="BB17:BB19"/>
    <mergeCell ref="B20:E20"/>
    <mergeCell ref="BA18:BA19"/>
    <mergeCell ref="BP5:BS5"/>
    <mergeCell ref="L18:O18"/>
    <mergeCell ref="C134:D134"/>
    <mergeCell ref="C174:D174"/>
    <mergeCell ref="C21:D21"/>
    <mergeCell ref="C26:D26"/>
    <mergeCell ref="C46:D46"/>
    <mergeCell ref="C39:D39"/>
    <mergeCell ref="C27:D27"/>
    <mergeCell ref="C24:D24"/>
    <mergeCell ref="C44:D44"/>
    <mergeCell ref="C65:D65"/>
    <mergeCell ref="C17:D19"/>
    <mergeCell ref="G18:J18"/>
    <mergeCell ref="F17:F19"/>
    <mergeCell ref="AK18:AK19"/>
    <mergeCell ref="C67:D67"/>
    <mergeCell ref="C61:D61"/>
    <mergeCell ref="C63:D63"/>
    <mergeCell ref="C33:D33"/>
    <mergeCell ref="B166:E166"/>
    <mergeCell ref="C173:D173"/>
    <mergeCell ref="C167:D167"/>
    <mergeCell ref="C58:D58"/>
    <mergeCell ref="C59:D59"/>
    <mergeCell ref="B83:E83"/>
    <mergeCell ref="BS204:BS210"/>
    <mergeCell ref="C172:D172"/>
    <mergeCell ref="C168:D168"/>
    <mergeCell ref="C194:D194"/>
    <mergeCell ref="B189:E189"/>
    <mergeCell ref="C193:D193"/>
    <mergeCell ref="C170:D170"/>
    <mergeCell ref="B207:E207"/>
    <mergeCell ref="C186:D186"/>
    <mergeCell ref="C190:D190"/>
    <mergeCell ref="B198:E198"/>
    <mergeCell ref="B188:E188"/>
    <mergeCell ref="B159:E159"/>
    <mergeCell ref="B176:E176"/>
    <mergeCell ref="B179:E179"/>
    <mergeCell ref="C182:D182"/>
    <mergeCell ref="C181:D181"/>
    <mergeCell ref="C177:D177"/>
    <mergeCell ref="C183:D183"/>
    <mergeCell ref="B108:E108"/>
    <mergeCell ref="C94:D94"/>
    <mergeCell ref="C184:D184"/>
    <mergeCell ref="C185:D185"/>
    <mergeCell ref="C187:D187"/>
    <mergeCell ref="C197:D197"/>
    <mergeCell ref="C163:D163"/>
    <mergeCell ref="C164:D164"/>
    <mergeCell ref="C153:D153"/>
    <mergeCell ref="C154:D154"/>
    <mergeCell ref="C129:D129"/>
    <mergeCell ref="C130:D130"/>
    <mergeCell ref="C158:D158"/>
    <mergeCell ref="C169:D169"/>
    <mergeCell ref="C171:D171"/>
    <mergeCell ref="C152:D152"/>
    <mergeCell ref="C157:D157"/>
  </mergeCells>
  <phoneticPr fontId="4" type="noConversion"/>
  <pageMargins left="1.6141732283464567" right="0.98425196850393704" top="0.39370078740157483" bottom="0.47244094488188981" header="0.19685039370078741" footer="0.35433070866141736"/>
  <pageSetup paperSize="8" scale="10" fitToHeight="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Q59"/>
  <sheetViews>
    <sheetView topLeftCell="A33" zoomScale="75" workbookViewId="0">
      <selection activeCell="T52" sqref="T52"/>
    </sheetView>
  </sheetViews>
  <sheetFormatPr defaultRowHeight="15" outlineLevelRow="1" outlineLevelCol="1" x14ac:dyDescent="0.25"/>
  <cols>
    <col min="1" max="1" width="6.42578125" style="1" customWidth="1"/>
    <col min="2" max="2" width="6.42578125" customWidth="1"/>
    <col min="3" max="3" width="24" customWidth="1"/>
    <col min="4" max="4" width="15.42578125" customWidth="1"/>
    <col min="5" max="5" width="42.42578125" customWidth="1"/>
    <col min="6" max="7" width="9.140625" hidden="1" customWidth="1" outlineLevel="1"/>
    <col min="8" max="8" width="14.85546875" hidden="1" customWidth="1" outlineLevel="1"/>
    <col min="9" max="9" width="13.28515625" hidden="1" customWidth="1" outlineLevel="1"/>
    <col min="10" max="10" width="26.42578125" hidden="1" customWidth="1" outlineLevel="1"/>
    <col min="11" max="11" width="13.28515625" hidden="1" customWidth="1" outlineLevel="1"/>
    <col min="12" max="14" width="9.140625" hidden="1" customWidth="1" outlineLevel="1"/>
    <col min="15" max="15" width="13.140625" hidden="1" customWidth="1" outlineLevel="1"/>
    <col min="16" max="16" width="14.7109375" hidden="1" customWidth="1" outlineLevel="1"/>
    <col min="17" max="17" width="9.140625" collapsed="1"/>
  </cols>
  <sheetData>
    <row r="4" spans="1:16" ht="15.75" thickBot="1" x14ac:dyDescent="0.3"/>
    <row r="5" spans="1:16" ht="33.75" customHeight="1" outlineLevel="1" x14ac:dyDescent="0.25">
      <c r="A5" s="13" t="s">
        <v>948</v>
      </c>
      <c r="B5" s="9" t="s">
        <v>933</v>
      </c>
      <c r="C5" s="9" t="s">
        <v>934</v>
      </c>
      <c r="D5" s="9" t="s">
        <v>935</v>
      </c>
      <c r="E5" s="9" t="s">
        <v>936</v>
      </c>
      <c r="F5" s="9" t="s">
        <v>937</v>
      </c>
      <c r="G5" s="9" t="s">
        <v>938</v>
      </c>
      <c r="H5" s="9" t="s">
        <v>939</v>
      </c>
      <c r="I5" s="9" t="s">
        <v>947</v>
      </c>
      <c r="J5" s="9" t="s">
        <v>940</v>
      </c>
      <c r="K5" s="9" t="s">
        <v>941</v>
      </c>
      <c r="L5" s="9" t="s">
        <v>942</v>
      </c>
      <c r="M5" s="9" t="s">
        <v>943</v>
      </c>
      <c r="N5" s="9" t="s">
        <v>944</v>
      </c>
      <c r="O5" s="9" t="s">
        <v>945</v>
      </c>
      <c r="P5" s="10" t="s">
        <v>946</v>
      </c>
    </row>
    <row r="6" spans="1:16" s="69" customFormat="1" ht="30" outlineLevel="1" x14ac:dyDescent="0.25">
      <c r="A6" s="68">
        <v>1</v>
      </c>
      <c r="B6" s="59" t="s">
        <v>203</v>
      </c>
      <c r="C6" s="59" t="s">
        <v>204</v>
      </c>
      <c r="D6" s="59" t="s">
        <v>33</v>
      </c>
      <c r="E6" s="59" t="s">
        <v>205</v>
      </c>
      <c r="F6" s="59" t="s">
        <v>35</v>
      </c>
      <c r="G6" s="59" t="s">
        <v>38</v>
      </c>
      <c r="H6" s="59" t="s">
        <v>38</v>
      </c>
      <c r="I6" s="59" t="s">
        <v>38</v>
      </c>
      <c r="J6" s="59" t="s">
        <v>39</v>
      </c>
      <c r="K6" s="59" t="s">
        <v>40</v>
      </c>
      <c r="L6" s="59" t="s">
        <v>206</v>
      </c>
      <c r="M6" s="59" t="s">
        <v>42</v>
      </c>
      <c r="N6" s="59" t="s">
        <v>43</v>
      </c>
      <c r="O6" s="59" t="s">
        <v>207</v>
      </c>
      <c r="P6" s="60" t="s">
        <v>207</v>
      </c>
    </row>
    <row r="7" spans="1:16" s="69" customFormat="1" ht="30" outlineLevel="1" x14ac:dyDescent="0.25">
      <c r="A7" s="68">
        <v>2</v>
      </c>
      <c r="B7" s="59" t="s">
        <v>245</v>
      </c>
      <c r="C7" s="59" t="s">
        <v>246</v>
      </c>
      <c r="D7" s="59" t="s">
        <v>33</v>
      </c>
      <c r="E7" s="59" t="s">
        <v>247</v>
      </c>
      <c r="F7" s="59" t="s">
        <v>248</v>
      </c>
      <c r="G7" s="59" t="s">
        <v>38</v>
      </c>
      <c r="H7" s="59" t="s">
        <v>249</v>
      </c>
      <c r="I7" s="59" t="s">
        <v>250</v>
      </c>
      <c r="J7" s="59" t="s">
        <v>38</v>
      </c>
      <c r="K7" s="59" t="s">
        <v>38</v>
      </c>
      <c r="L7" s="59" t="s">
        <v>38</v>
      </c>
      <c r="M7" s="59" t="s">
        <v>38</v>
      </c>
      <c r="N7" s="59" t="s">
        <v>251</v>
      </c>
      <c r="O7" s="59" t="s">
        <v>252</v>
      </c>
      <c r="P7" s="60" t="s">
        <v>253</v>
      </c>
    </row>
    <row r="8" spans="1:16" s="69" customFormat="1" ht="30" outlineLevel="1" x14ac:dyDescent="0.25">
      <c r="A8" s="68">
        <v>3</v>
      </c>
      <c r="B8" s="59" t="s">
        <v>309</v>
      </c>
      <c r="C8" s="59" t="s">
        <v>310</v>
      </c>
      <c r="D8" s="59" t="s">
        <v>33</v>
      </c>
      <c r="E8" s="59" t="s">
        <v>311</v>
      </c>
      <c r="F8" s="59" t="s">
        <v>312</v>
      </c>
      <c r="G8" s="59" t="s">
        <v>38</v>
      </c>
      <c r="H8" s="59" t="s">
        <v>38</v>
      </c>
      <c r="I8" s="59" t="s">
        <v>38</v>
      </c>
      <c r="J8" s="59" t="s">
        <v>313</v>
      </c>
      <c r="K8" s="59" t="s">
        <v>314</v>
      </c>
      <c r="L8" s="59" t="s">
        <v>315</v>
      </c>
      <c r="M8" s="59"/>
      <c r="N8" s="59" t="s">
        <v>43</v>
      </c>
      <c r="O8" s="59" t="s">
        <v>316</v>
      </c>
      <c r="P8" s="60" t="s">
        <v>38</v>
      </c>
    </row>
    <row r="9" spans="1:16" s="69" customFormat="1" ht="30" outlineLevel="1" x14ac:dyDescent="0.25">
      <c r="A9" s="68">
        <v>4</v>
      </c>
      <c r="B9" s="59" t="s">
        <v>332</v>
      </c>
      <c r="C9" s="59" t="s">
        <v>333</v>
      </c>
      <c r="D9" s="59" t="s">
        <v>33</v>
      </c>
      <c r="E9" s="59" t="s">
        <v>334</v>
      </c>
      <c r="F9" s="59" t="s">
        <v>312</v>
      </c>
      <c r="G9" s="59" t="s">
        <v>38</v>
      </c>
      <c r="H9" s="59" t="s">
        <v>38</v>
      </c>
      <c r="I9" s="59" t="s">
        <v>38</v>
      </c>
      <c r="J9" s="59" t="s">
        <v>335</v>
      </c>
      <c r="K9" s="59" t="s">
        <v>83</v>
      </c>
      <c r="L9" s="59" t="s">
        <v>38</v>
      </c>
      <c r="M9" s="59" t="s">
        <v>38</v>
      </c>
      <c r="N9" s="59" t="s">
        <v>43</v>
      </c>
      <c r="O9" s="59" t="s">
        <v>336</v>
      </c>
      <c r="P9" s="60" t="s">
        <v>336</v>
      </c>
    </row>
    <row r="10" spans="1:16" s="69" customFormat="1" ht="30" outlineLevel="1" x14ac:dyDescent="0.25">
      <c r="A10" s="68">
        <v>5</v>
      </c>
      <c r="B10" s="59" t="s">
        <v>64</v>
      </c>
      <c r="C10" s="59" t="s">
        <v>377</v>
      </c>
      <c r="D10" s="59" t="s">
        <v>33</v>
      </c>
      <c r="E10" s="59" t="s">
        <v>378</v>
      </c>
      <c r="F10" s="59" t="s">
        <v>379</v>
      </c>
      <c r="G10" s="59" t="s">
        <v>38</v>
      </c>
      <c r="H10" s="59" t="s">
        <v>38</v>
      </c>
      <c r="I10" s="59" t="s">
        <v>38</v>
      </c>
      <c r="J10" s="59" t="s">
        <v>380</v>
      </c>
      <c r="K10" s="59" t="s">
        <v>362</v>
      </c>
      <c r="L10" s="59" t="s">
        <v>38</v>
      </c>
      <c r="M10" s="59" t="s">
        <v>38</v>
      </c>
      <c r="N10" s="59" t="s">
        <v>43</v>
      </c>
      <c r="O10" s="59" t="s">
        <v>381</v>
      </c>
      <c r="P10" s="60" t="s">
        <v>382</v>
      </c>
    </row>
    <row r="11" spans="1:16" s="69" customFormat="1" ht="30" outlineLevel="1" x14ac:dyDescent="0.25">
      <c r="A11" s="68">
        <v>6</v>
      </c>
      <c r="B11" s="59" t="s">
        <v>397</v>
      </c>
      <c r="C11" s="59" t="s">
        <v>398</v>
      </c>
      <c r="D11" s="59" t="s">
        <v>33</v>
      </c>
      <c r="E11" s="59" t="s">
        <v>399</v>
      </c>
      <c r="F11" s="59" t="s">
        <v>400</v>
      </c>
      <c r="G11" s="59" t="s">
        <v>38</v>
      </c>
      <c r="H11" s="59" t="s">
        <v>249</v>
      </c>
      <c r="I11" s="59" t="s">
        <v>38</v>
      </c>
      <c r="J11" s="59" t="s">
        <v>401</v>
      </c>
      <c r="K11" s="59" t="s">
        <v>214</v>
      </c>
      <c r="L11" s="59" t="s">
        <v>38</v>
      </c>
      <c r="M11" s="59" t="s">
        <v>38</v>
      </c>
      <c r="N11" s="59" t="s">
        <v>251</v>
      </c>
      <c r="O11" s="59" t="s">
        <v>402</v>
      </c>
      <c r="P11" s="60" t="s">
        <v>402</v>
      </c>
    </row>
    <row r="12" spans="1:16" s="69" customFormat="1" ht="30" outlineLevel="1" x14ac:dyDescent="0.25">
      <c r="A12" s="68">
        <v>7</v>
      </c>
      <c r="B12" s="59" t="s">
        <v>60</v>
      </c>
      <c r="C12" s="59" t="s">
        <v>422</v>
      </c>
      <c r="D12" s="59" t="s">
        <v>33</v>
      </c>
      <c r="E12" s="59" t="s">
        <v>423</v>
      </c>
      <c r="F12" s="59" t="s">
        <v>424</v>
      </c>
      <c r="G12" s="59" t="s">
        <v>38</v>
      </c>
      <c r="H12" s="59" t="s">
        <v>38</v>
      </c>
      <c r="I12" s="59" t="s">
        <v>38</v>
      </c>
      <c r="J12" s="59" t="s">
        <v>425</v>
      </c>
      <c r="K12" s="59" t="s">
        <v>126</v>
      </c>
      <c r="L12" s="59" t="s">
        <v>38</v>
      </c>
      <c r="M12" s="59" t="s">
        <v>38</v>
      </c>
      <c r="N12" s="59" t="s">
        <v>43</v>
      </c>
      <c r="O12" s="59" t="s">
        <v>426</v>
      </c>
      <c r="P12" s="60" t="s">
        <v>426</v>
      </c>
    </row>
    <row r="13" spans="1:16" s="69" customFormat="1" ht="30" outlineLevel="1" x14ac:dyDescent="0.25">
      <c r="A13" s="68">
        <v>8</v>
      </c>
      <c r="B13" s="59" t="s">
        <v>178</v>
      </c>
      <c r="C13" s="59" t="s">
        <v>433</v>
      </c>
      <c r="D13" s="59" t="s">
        <v>33</v>
      </c>
      <c r="E13" s="59" t="s">
        <v>434</v>
      </c>
      <c r="F13" s="59" t="s">
        <v>435</v>
      </c>
      <c r="G13" s="59" t="s">
        <v>38</v>
      </c>
      <c r="H13" s="59" t="s">
        <v>38</v>
      </c>
      <c r="I13" s="59" t="s">
        <v>38</v>
      </c>
      <c r="J13" s="59" t="s">
        <v>436</v>
      </c>
      <c r="K13" s="59" t="s">
        <v>337</v>
      </c>
      <c r="L13" s="59" t="s">
        <v>38</v>
      </c>
      <c r="M13" s="59" t="s">
        <v>38</v>
      </c>
      <c r="N13" s="59" t="s">
        <v>43</v>
      </c>
      <c r="O13" s="59" t="s">
        <v>437</v>
      </c>
      <c r="P13" s="60" t="s">
        <v>437</v>
      </c>
    </row>
    <row r="14" spans="1:16" s="69" customFormat="1" ht="30" x14ac:dyDescent="0.25">
      <c r="A14" s="68">
        <v>9</v>
      </c>
      <c r="B14" s="59" t="s">
        <v>446</v>
      </c>
      <c r="C14" s="59" t="s">
        <v>447</v>
      </c>
      <c r="D14" s="59" t="s">
        <v>33</v>
      </c>
      <c r="E14" s="59" t="s">
        <v>448</v>
      </c>
      <c r="F14" s="59" t="s">
        <v>449</v>
      </c>
      <c r="G14" s="59" t="s">
        <v>38</v>
      </c>
      <c r="H14" s="59" t="s">
        <v>450</v>
      </c>
      <c r="I14" s="59" t="s">
        <v>38</v>
      </c>
      <c r="J14" s="59" t="s">
        <v>451</v>
      </c>
      <c r="K14" s="59" t="s">
        <v>452</v>
      </c>
      <c r="L14" s="59" t="s">
        <v>38</v>
      </c>
      <c r="M14" s="59" t="s">
        <v>83</v>
      </c>
      <c r="N14" s="59" t="s">
        <v>453</v>
      </c>
      <c r="O14" s="59" t="s">
        <v>454</v>
      </c>
      <c r="P14" s="60" t="s">
        <v>38</v>
      </c>
    </row>
    <row r="15" spans="1:16" s="69" customFormat="1" ht="30" x14ac:dyDescent="0.25">
      <c r="A15" s="68">
        <v>10</v>
      </c>
      <c r="B15" s="59" t="s">
        <v>455</v>
      </c>
      <c r="C15" s="59" t="s">
        <v>456</v>
      </c>
      <c r="D15" s="59" t="s">
        <v>33</v>
      </c>
      <c r="E15" s="59" t="s">
        <v>457</v>
      </c>
      <c r="F15" s="59" t="s">
        <v>458</v>
      </c>
      <c r="G15" s="59" t="s">
        <v>38</v>
      </c>
      <c r="H15" s="59" t="s">
        <v>38</v>
      </c>
      <c r="I15" s="59" t="s">
        <v>38</v>
      </c>
      <c r="J15" s="59" t="s">
        <v>459</v>
      </c>
      <c r="K15" s="59" t="s">
        <v>56</v>
      </c>
      <c r="L15" s="59" t="s">
        <v>460</v>
      </c>
      <c r="M15" s="59" t="s">
        <v>38</v>
      </c>
      <c r="N15" s="59" t="s">
        <v>43</v>
      </c>
      <c r="O15" s="59" t="s">
        <v>461</v>
      </c>
      <c r="P15" s="60" t="s">
        <v>461</v>
      </c>
    </row>
    <row r="16" spans="1:16" s="69" customFormat="1" ht="30" x14ac:dyDescent="0.25">
      <c r="A16" s="68">
        <v>11</v>
      </c>
      <c r="B16" s="59" t="s">
        <v>474</v>
      </c>
      <c r="C16" s="59" t="s">
        <v>475</v>
      </c>
      <c r="D16" s="59" t="s">
        <v>476</v>
      </c>
      <c r="E16" s="59" t="s">
        <v>477</v>
      </c>
      <c r="F16" s="59" t="s">
        <v>478</v>
      </c>
      <c r="G16" s="59" t="s">
        <v>38</v>
      </c>
      <c r="H16" s="59" t="s">
        <v>38</v>
      </c>
      <c r="I16" s="59" t="s">
        <v>38</v>
      </c>
      <c r="J16" s="59" t="s">
        <v>479</v>
      </c>
      <c r="K16" s="59" t="s">
        <v>480</v>
      </c>
      <c r="L16" s="59" t="s">
        <v>38</v>
      </c>
      <c r="M16" s="59" t="s">
        <v>38</v>
      </c>
      <c r="N16" s="59" t="s">
        <v>43</v>
      </c>
      <c r="O16" s="59" t="s">
        <v>481</v>
      </c>
      <c r="P16" s="60" t="s">
        <v>482</v>
      </c>
    </row>
    <row r="17" spans="1:16" s="69" customFormat="1" ht="30" x14ac:dyDescent="0.25">
      <c r="A17" s="68">
        <v>12</v>
      </c>
      <c r="B17" s="59" t="s">
        <v>483</v>
      </c>
      <c r="C17" s="59" t="s">
        <v>484</v>
      </c>
      <c r="D17" s="59" t="s">
        <v>476</v>
      </c>
      <c r="E17" s="59" t="s">
        <v>485</v>
      </c>
      <c r="F17" s="59" t="s">
        <v>486</v>
      </c>
      <c r="G17" s="59" t="s">
        <v>38</v>
      </c>
      <c r="H17" s="59" t="s">
        <v>487</v>
      </c>
      <c r="I17" s="59" t="s">
        <v>38</v>
      </c>
      <c r="J17" s="59" t="s">
        <v>488</v>
      </c>
      <c r="K17" s="59" t="s">
        <v>489</v>
      </c>
      <c r="L17" s="59" t="s">
        <v>38</v>
      </c>
      <c r="M17" s="59" t="s">
        <v>60</v>
      </c>
      <c r="N17" s="59" t="s">
        <v>43</v>
      </c>
      <c r="O17" s="59" t="s">
        <v>490</v>
      </c>
      <c r="P17" s="60" t="s">
        <v>490</v>
      </c>
    </row>
    <row r="18" spans="1:16" s="69" customFormat="1" ht="30" x14ac:dyDescent="0.25">
      <c r="A18" s="68">
        <v>13</v>
      </c>
      <c r="B18" s="59" t="s">
        <v>491</v>
      </c>
      <c r="C18" s="59" t="s">
        <v>492</v>
      </c>
      <c r="D18" s="59" t="s">
        <v>476</v>
      </c>
      <c r="E18" s="59" t="s">
        <v>493</v>
      </c>
      <c r="F18" s="59" t="s">
        <v>435</v>
      </c>
      <c r="G18" s="59" t="s">
        <v>38</v>
      </c>
      <c r="H18" s="59" t="s">
        <v>38</v>
      </c>
      <c r="I18" s="59" t="s">
        <v>38</v>
      </c>
      <c r="J18" s="59" t="s">
        <v>494</v>
      </c>
      <c r="K18" s="59" t="s">
        <v>162</v>
      </c>
      <c r="L18" s="59" t="s">
        <v>38</v>
      </c>
      <c r="M18" s="59" t="s">
        <v>38</v>
      </c>
      <c r="N18" s="59" t="s">
        <v>43</v>
      </c>
      <c r="O18" s="59" t="s">
        <v>495</v>
      </c>
      <c r="P18" s="60" t="s">
        <v>496</v>
      </c>
    </row>
    <row r="19" spans="1:16" s="69" customFormat="1" ht="30" x14ac:dyDescent="0.25">
      <c r="A19" s="68">
        <v>14</v>
      </c>
      <c r="B19" s="59" t="s">
        <v>497</v>
      </c>
      <c r="C19" s="59" t="s">
        <v>498</v>
      </c>
      <c r="D19" s="59" t="s">
        <v>33</v>
      </c>
      <c r="E19" s="59" t="s">
        <v>499</v>
      </c>
      <c r="F19" s="59" t="s">
        <v>500</v>
      </c>
      <c r="G19" s="59" t="s">
        <v>38</v>
      </c>
      <c r="H19" s="59" t="s">
        <v>38</v>
      </c>
      <c r="I19" s="59" t="s">
        <v>38</v>
      </c>
      <c r="J19" s="59" t="s">
        <v>501</v>
      </c>
      <c r="K19" s="59" t="s">
        <v>31</v>
      </c>
      <c r="L19" s="59" t="s">
        <v>38</v>
      </c>
      <c r="M19" s="59" t="s">
        <v>38</v>
      </c>
      <c r="N19" s="59" t="s">
        <v>43</v>
      </c>
      <c r="O19" s="59" t="s">
        <v>502</v>
      </c>
      <c r="P19" s="60" t="s">
        <v>502</v>
      </c>
    </row>
    <row r="20" spans="1:16" s="69" customFormat="1" ht="30" x14ac:dyDescent="0.25">
      <c r="A20" s="68">
        <v>15</v>
      </c>
      <c r="B20" s="59" t="s">
        <v>148</v>
      </c>
      <c r="C20" s="59" t="s">
        <v>503</v>
      </c>
      <c r="D20" s="59" t="s">
        <v>33</v>
      </c>
      <c r="E20" s="59" t="s">
        <v>504</v>
      </c>
      <c r="F20" s="59" t="s">
        <v>505</v>
      </c>
      <c r="G20" s="59" t="s">
        <v>38</v>
      </c>
      <c r="H20" s="59" t="s">
        <v>38</v>
      </c>
      <c r="I20" s="59" t="s">
        <v>38</v>
      </c>
      <c r="J20" s="59" t="s">
        <v>506</v>
      </c>
      <c r="K20" s="59" t="s">
        <v>105</v>
      </c>
      <c r="L20" s="59" t="s">
        <v>206</v>
      </c>
      <c r="M20" s="59" t="s">
        <v>507</v>
      </c>
      <c r="N20" s="59" t="s">
        <v>43</v>
      </c>
      <c r="O20" s="59" t="s">
        <v>508</v>
      </c>
      <c r="P20" s="60" t="s">
        <v>508</v>
      </c>
    </row>
    <row r="21" spans="1:16" s="69" customFormat="1" ht="30" x14ac:dyDescent="0.25">
      <c r="A21" s="68">
        <v>16</v>
      </c>
      <c r="B21" s="59" t="s">
        <v>526</v>
      </c>
      <c r="C21" s="59" t="s">
        <v>527</v>
      </c>
      <c r="D21" s="59" t="s">
        <v>528</v>
      </c>
      <c r="E21" s="59" t="s">
        <v>529</v>
      </c>
      <c r="F21" s="59" t="s">
        <v>530</v>
      </c>
      <c r="G21" s="59" t="s">
        <v>38</v>
      </c>
      <c r="H21" s="59" t="s">
        <v>38</v>
      </c>
      <c r="I21" s="59" t="s">
        <v>38</v>
      </c>
      <c r="J21" s="59" t="s">
        <v>531</v>
      </c>
      <c r="K21" s="59" t="s">
        <v>208</v>
      </c>
      <c r="L21" s="59" t="s">
        <v>206</v>
      </c>
      <c r="M21" s="59" t="s">
        <v>38</v>
      </c>
      <c r="N21" s="59" t="s">
        <v>38</v>
      </c>
      <c r="O21" s="59" t="s">
        <v>532</v>
      </c>
      <c r="P21" s="60" t="s">
        <v>532</v>
      </c>
    </row>
    <row r="22" spans="1:16" s="69" customFormat="1" ht="30" x14ac:dyDescent="0.25">
      <c r="A22" s="68">
        <v>17</v>
      </c>
      <c r="B22" s="59" t="s">
        <v>533</v>
      </c>
      <c r="C22" s="59" t="s">
        <v>534</v>
      </c>
      <c r="D22" s="59" t="s">
        <v>476</v>
      </c>
      <c r="E22" s="59" t="s">
        <v>535</v>
      </c>
      <c r="F22" s="59" t="s">
        <v>536</v>
      </c>
      <c r="G22" s="59" t="s">
        <v>38</v>
      </c>
      <c r="H22" s="59" t="s">
        <v>38</v>
      </c>
      <c r="I22" s="59" t="s">
        <v>38</v>
      </c>
      <c r="J22" s="59" t="s">
        <v>537</v>
      </c>
      <c r="K22" s="59" t="s">
        <v>321</v>
      </c>
      <c r="L22" s="59" t="s">
        <v>38</v>
      </c>
      <c r="M22" s="59" t="s">
        <v>38</v>
      </c>
      <c r="N22" s="59" t="s">
        <v>38</v>
      </c>
      <c r="O22" s="59" t="s">
        <v>538</v>
      </c>
      <c r="P22" s="60" t="s">
        <v>538</v>
      </c>
    </row>
    <row r="23" spans="1:16" s="69" customFormat="1" ht="30" x14ac:dyDescent="0.25">
      <c r="A23" s="68">
        <v>18</v>
      </c>
      <c r="B23" s="59" t="s">
        <v>546</v>
      </c>
      <c r="C23" s="59" t="s">
        <v>547</v>
      </c>
      <c r="D23" s="59" t="s">
        <v>511</v>
      </c>
      <c r="E23" s="59" t="s">
        <v>548</v>
      </c>
      <c r="F23" s="59" t="s">
        <v>549</v>
      </c>
      <c r="G23" s="59" t="s">
        <v>38</v>
      </c>
      <c r="H23" s="59" t="s">
        <v>38</v>
      </c>
      <c r="I23" s="59" t="s">
        <v>38</v>
      </c>
      <c r="J23" s="59" t="s">
        <v>550</v>
      </c>
      <c r="K23" s="59" t="s">
        <v>551</v>
      </c>
      <c r="L23" s="59" t="s">
        <v>38</v>
      </c>
      <c r="M23" s="59" t="s">
        <v>38</v>
      </c>
      <c r="N23" s="59" t="s">
        <v>38</v>
      </c>
      <c r="O23" s="59" t="s">
        <v>552</v>
      </c>
      <c r="P23" s="60" t="s">
        <v>553</v>
      </c>
    </row>
    <row r="24" spans="1:16" s="69" customFormat="1" ht="30" x14ac:dyDescent="0.25">
      <c r="A24" s="68">
        <v>19</v>
      </c>
      <c r="B24" s="59" t="s">
        <v>554</v>
      </c>
      <c r="C24" s="59" t="s">
        <v>555</v>
      </c>
      <c r="D24" s="59" t="s">
        <v>511</v>
      </c>
      <c r="E24" s="59" t="s">
        <v>556</v>
      </c>
      <c r="F24" s="59" t="s">
        <v>557</v>
      </c>
      <c r="G24" s="59" t="s">
        <v>38</v>
      </c>
      <c r="H24" s="59" t="s">
        <v>38</v>
      </c>
      <c r="I24" s="59" t="s">
        <v>38</v>
      </c>
      <c r="J24" s="59" t="s">
        <v>558</v>
      </c>
      <c r="K24" s="59" t="s">
        <v>208</v>
      </c>
      <c r="L24" s="59" t="s">
        <v>41</v>
      </c>
      <c r="M24" s="59" t="s">
        <v>559</v>
      </c>
      <c r="N24" s="59" t="s">
        <v>38</v>
      </c>
      <c r="O24" s="59" t="s">
        <v>560</v>
      </c>
      <c r="P24" s="60" t="s">
        <v>561</v>
      </c>
    </row>
    <row r="25" spans="1:16" s="69" customFormat="1" ht="30" x14ac:dyDescent="0.25">
      <c r="A25" s="68">
        <v>20</v>
      </c>
      <c r="B25" s="59" t="s">
        <v>568</v>
      </c>
      <c r="C25" s="59" t="s">
        <v>569</v>
      </c>
      <c r="D25" s="59" t="s">
        <v>570</v>
      </c>
      <c r="E25" s="59" t="s">
        <v>571</v>
      </c>
      <c r="F25" s="59" t="s">
        <v>400</v>
      </c>
      <c r="G25" s="59" t="s">
        <v>38</v>
      </c>
      <c r="H25" s="59" t="s">
        <v>249</v>
      </c>
      <c r="I25" s="59" t="s">
        <v>38</v>
      </c>
      <c r="J25" s="59" t="s">
        <v>401</v>
      </c>
      <c r="K25" s="59" t="s">
        <v>214</v>
      </c>
      <c r="L25" s="59" t="s">
        <v>38</v>
      </c>
      <c r="M25" s="59" t="s">
        <v>38</v>
      </c>
      <c r="N25" s="59" t="s">
        <v>572</v>
      </c>
      <c r="O25" s="59" t="s">
        <v>402</v>
      </c>
      <c r="P25" s="60" t="s">
        <v>402</v>
      </c>
    </row>
    <row r="26" spans="1:16" s="69" customFormat="1" ht="30" x14ac:dyDescent="0.25">
      <c r="A26" s="68">
        <v>21</v>
      </c>
      <c r="B26" s="59" t="s">
        <v>573</v>
      </c>
      <c r="C26" s="59" t="s">
        <v>574</v>
      </c>
      <c r="D26" s="59" t="s">
        <v>570</v>
      </c>
      <c r="E26" s="59" t="s">
        <v>575</v>
      </c>
      <c r="F26" s="59" t="s">
        <v>400</v>
      </c>
      <c r="G26" s="59" t="s">
        <v>38</v>
      </c>
      <c r="H26" s="59" t="s">
        <v>249</v>
      </c>
      <c r="I26" s="59" t="s">
        <v>38</v>
      </c>
      <c r="J26" s="59" t="s">
        <v>401</v>
      </c>
      <c r="K26" s="59" t="s">
        <v>214</v>
      </c>
      <c r="L26" s="59" t="s">
        <v>38</v>
      </c>
      <c r="M26" s="59" t="s">
        <v>38</v>
      </c>
      <c r="N26" s="59" t="s">
        <v>38</v>
      </c>
      <c r="O26" s="59" t="s">
        <v>576</v>
      </c>
      <c r="P26" s="60" t="s">
        <v>38</v>
      </c>
    </row>
    <row r="27" spans="1:16" s="69" customFormat="1" ht="30" x14ac:dyDescent="0.25">
      <c r="A27" s="68">
        <v>22</v>
      </c>
      <c r="B27" s="59" t="s">
        <v>600</v>
      </c>
      <c r="C27" s="59" t="s">
        <v>601</v>
      </c>
      <c r="D27" s="59" t="s">
        <v>511</v>
      </c>
      <c r="E27" s="59" t="s">
        <v>602</v>
      </c>
      <c r="F27" s="59" t="s">
        <v>603</v>
      </c>
      <c r="G27" s="59" t="s">
        <v>38</v>
      </c>
      <c r="H27" s="59" t="s">
        <v>38</v>
      </c>
      <c r="I27" s="59" t="s">
        <v>38</v>
      </c>
      <c r="J27" s="59" t="s">
        <v>604</v>
      </c>
      <c r="K27" s="59" t="s">
        <v>83</v>
      </c>
      <c r="L27" s="59" t="s">
        <v>605</v>
      </c>
      <c r="M27" s="59" t="s">
        <v>606</v>
      </c>
      <c r="N27" s="59" t="s">
        <v>43</v>
      </c>
      <c r="O27" s="59" t="s">
        <v>607</v>
      </c>
      <c r="P27" s="60" t="s">
        <v>607</v>
      </c>
    </row>
    <row r="28" spans="1:16" s="69" customFormat="1" ht="30" x14ac:dyDescent="0.25">
      <c r="A28" s="68">
        <v>23</v>
      </c>
      <c r="B28" s="59" t="s">
        <v>296</v>
      </c>
      <c r="C28" s="59" t="s">
        <v>650</v>
      </c>
      <c r="D28" s="59" t="s">
        <v>511</v>
      </c>
      <c r="E28" s="59" t="s">
        <v>651</v>
      </c>
      <c r="F28" s="59" t="s">
        <v>652</v>
      </c>
      <c r="G28" s="59" t="s">
        <v>38</v>
      </c>
      <c r="H28" s="59" t="s">
        <v>38</v>
      </c>
      <c r="I28" s="59" t="s">
        <v>38</v>
      </c>
      <c r="J28" s="59" t="s">
        <v>653</v>
      </c>
      <c r="K28" s="59" t="s">
        <v>225</v>
      </c>
      <c r="L28" s="59" t="s">
        <v>654</v>
      </c>
      <c r="M28" s="59" t="s">
        <v>655</v>
      </c>
      <c r="N28" s="59" t="s">
        <v>38</v>
      </c>
      <c r="O28" s="59" t="s">
        <v>656</v>
      </c>
      <c r="P28" s="60" t="s">
        <v>656</v>
      </c>
    </row>
    <row r="29" spans="1:16" s="69" customFormat="1" ht="30" x14ac:dyDescent="0.25">
      <c r="A29" s="68">
        <v>24</v>
      </c>
      <c r="B29" s="59" t="s">
        <v>663</v>
      </c>
      <c r="C29" s="59" t="s">
        <v>664</v>
      </c>
      <c r="D29" s="59" t="s">
        <v>520</v>
      </c>
      <c r="E29" s="59" t="s">
        <v>665</v>
      </c>
      <c r="F29" s="59" t="s">
        <v>666</v>
      </c>
      <c r="G29" s="59" t="s">
        <v>38</v>
      </c>
      <c r="H29" s="59" t="s">
        <v>38</v>
      </c>
      <c r="I29" s="59" t="s">
        <v>38</v>
      </c>
      <c r="J29" s="59" t="s">
        <v>667</v>
      </c>
      <c r="K29" s="59" t="s">
        <v>178</v>
      </c>
      <c r="L29" s="59" t="s">
        <v>31</v>
      </c>
      <c r="M29" s="59" t="s">
        <v>668</v>
      </c>
      <c r="N29" s="59" t="s">
        <v>41</v>
      </c>
      <c r="O29" s="59" t="s">
        <v>669</v>
      </c>
      <c r="P29" s="60" t="s">
        <v>669</v>
      </c>
    </row>
    <row r="30" spans="1:16" s="69" customFormat="1" ht="30" x14ac:dyDescent="0.25">
      <c r="A30" s="68">
        <v>25</v>
      </c>
      <c r="B30" s="59" t="s">
        <v>676</v>
      </c>
      <c r="C30" s="59" t="s">
        <v>677</v>
      </c>
      <c r="D30" s="59" t="s">
        <v>511</v>
      </c>
      <c r="E30" s="59" t="s">
        <v>678</v>
      </c>
      <c r="F30" s="59" t="s">
        <v>549</v>
      </c>
      <c r="G30" s="59" t="s">
        <v>38</v>
      </c>
      <c r="H30" s="59" t="s">
        <v>38</v>
      </c>
      <c r="I30" s="59" t="s">
        <v>38</v>
      </c>
      <c r="J30" s="59" t="s">
        <v>550</v>
      </c>
      <c r="K30" s="59" t="s">
        <v>158</v>
      </c>
      <c r="L30" s="59" t="s">
        <v>679</v>
      </c>
      <c r="M30" s="59" t="s">
        <v>38</v>
      </c>
      <c r="N30" s="59" t="s">
        <v>38</v>
      </c>
      <c r="O30" s="59" t="s">
        <v>680</v>
      </c>
      <c r="P30" s="60" t="s">
        <v>681</v>
      </c>
    </row>
    <row r="31" spans="1:16" s="69" customFormat="1" ht="30" x14ac:dyDescent="0.25">
      <c r="A31" s="68">
        <v>26</v>
      </c>
      <c r="B31" s="59" t="s">
        <v>690</v>
      </c>
      <c r="C31" s="59" t="s">
        <v>691</v>
      </c>
      <c r="D31" s="59" t="s">
        <v>528</v>
      </c>
      <c r="E31" s="59" t="s">
        <v>692</v>
      </c>
      <c r="F31" s="59" t="s">
        <v>693</v>
      </c>
      <c r="G31" s="59" t="s">
        <v>38</v>
      </c>
      <c r="H31" s="59" t="s">
        <v>38</v>
      </c>
      <c r="I31" s="59" t="s">
        <v>38</v>
      </c>
      <c r="J31" s="59" t="s">
        <v>694</v>
      </c>
      <c r="K31" s="59" t="s">
        <v>83</v>
      </c>
      <c r="L31" s="59" t="s">
        <v>38</v>
      </c>
      <c r="M31" s="59" t="s">
        <v>38</v>
      </c>
      <c r="N31" s="59" t="s">
        <v>38</v>
      </c>
      <c r="O31" s="59" t="s">
        <v>695</v>
      </c>
      <c r="P31" s="60" t="s">
        <v>696</v>
      </c>
    </row>
    <row r="32" spans="1:16" s="69" customFormat="1" ht="30" x14ac:dyDescent="0.25">
      <c r="A32" s="68">
        <v>27</v>
      </c>
      <c r="B32" s="59" t="s">
        <v>707</v>
      </c>
      <c r="C32" s="59" t="s">
        <v>708</v>
      </c>
      <c r="D32" s="59" t="s">
        <v>511</v>
      </c>
      <c r="E32" s="59" t="s">
        <v>709</v>
      </c>
      <c r="F32" s="59" t="s">
        <v>710</v>
      </c>
      <c r="G32" s="59" t="s">
        <v>38</v>
      </c>
      <c r="H32" s="59" t="s">
        <v>38</v>
      </c>
      <c r="I32" s="59" t="s">
        <v>38</v>
      </c>
      <c r="J32" s="59" t="s">
        <v>711</v>
      </c>
      <c r="K32" s="59" t="s">
        <v>712</v>
      </c>
      <c r="L32" s="59" t="s">
        <v>206</v>
      </c>
      <c r="M32" s="59" t="s">
        <v>713</v>
      </c>
      <c r="N32" s="59" t="s">
        <v>38</v>
      </c>
      <c r="O32" s="59" t="s">
        <v>714</v>
      </c>
      <c r="P32" s="60" t="s">
        <v>714</v>
      </c>
    </row>
    <row r="33" spans="1:16" s="69" customFormat="1" ht="30" x14ac:dyDescent="0.25">
      <c r="A33" s="68">
        <v>28</v>
      </c>
      <c r="B33" s="59" t="s">
        <v>738</v>
      </c>
      <c r="C33" s="59" t="s">
        <v>739</v>
      </c>
      <c r="D33" s="59" t="s">
        <v>476</v>
      </c>
      <c r="E33" s="59" t="s">
        <v>740</v>
      </c>
      <c r="F33" s="59" t="s">
        <v>741</v>
      </c>
      <c r="G33" s="59" t="s">
        <v>38</v>
      </c>
      <c r="H33" s="59" t="s">
        <v>38</v>
      </c>
      <c r="I33" s="59" t="s">
        <v>38</v>
      </c>
      <c r="J33" s="59" t="s">
        <v>742</v>
      </c>
      <c r="K33" s="59" t="s">
        <v>415</v>
      </c>
      <c r="L33" s="59" t="s">
        <v>206</v>
      </c>
      <c r="M33" s="59" t="s">
        <v>743</v>
      </c>
      <c r="N33" s="59" t="s">
        <v>38</v>
      </c>
      <c r="O33" s="59" t="s">
        <v>744</v>
      </c>
      <c r="P33" s="60" t="s">
        <v>744</v>
      </c>
    </row>
    <row r="34" spans="1:16" s="69" customFormat="1" ht="30" x14ac:dyDescent="0.25">
      <c r="A34" s="68">
        <v>29</v>
      </c>
      <c r="B34" s="59" t="s">
        <v>763</v>
      </c>
      <c r="C34" s="59" t="s">
        <v>764</v>
      </c>
      <c r="D34" s="59" t="s">
        <v>511</v>
      </c>
      <c r="E34" s="59" t="s">
        <v>765</v>
      </c>
      <c r="F34" s="59" t="s">
        <v>766</v>
      </c>
      <c r="G34" s="59" t="s">
        <v>38</v>
      </c>
      <c r="H34" s="59" t="s">
        <v>767</v>
      </c>
      <c r="I34" s="59" t="s">
        <v>38</v>
      </c>
      <c r="J34" s="59" t="s">
        <v>768</v>
      </c>
      <c r="K34" s="59" t="s">
        <v>289</v>
      </c>
      <c r="L34" s="59" t="s">
        <v>38</v>
      </c>
      <c r="M34" s="59" t="s">
        <v>38</v>
      </c>
      <c r="N34" s="59" t="s">
        <v>38</v>
      </c>
      <c r="O34" s="59" t="s">
        <v>769</v>
      </c>
      <c r="P34" s="60" t="s">
        <v>770</v>
      </c>
    </row>
    <row r="35" spans="1:16" s="69" customFormat="1" ht="30" x14ac:dyDescent="0.25">
      <c r="A35" s="68">
        <v>30</v>
      </c>
      <c r="B35" s="59" t="s">
        <v>778</v>
      </c>
      <c r="C35" s="59" t="s">
        <v>779</v>
      </c>
      <c r="D35" s="59" t="s">
        <v>511</v>
      </c>
      <c r="E35" s="59" t="s">
        <v>780</v>
      </c>
      <c r="F35" s="59" t="s">
        <v>781</v>
      </c>
      <c r="G35" s="59" t="s">
        <v>38</v>
      </c>
      <c r="H35" s="59" t="s">
        <v>38</v>
      </c>
      <c r="I35" s="59" t="s">
        <v>38</v>
      </c>
      <c r="J35" s="59" t="s">
        <v>782</v>
      </c>
      <c r="K35" s="59" t="s">
        <v>783</v>
      </c>
      <c r="L35" s="59" t="s">
        <v>38</v>
      </c>
      <c r="M35" s="59" t="s">
        <v>56</v>
      </c>
      <c r="N35" s="59" t="s">
        <v>38</v>
      </c>
      <c r="O35" s="59" t="s">
        <v>784</v>
      </c>
      <c r="P35" s="60" t="s">
        <v>784</v>
      </c>
    </row>
    <row r="36" spans="1:16" s="69" customFormat="1" ht="30" x14ac:dyDescent="0.25">
      <c r="A36" s="68">
        <v>31</v>
      </c>
      <c r="B36" s="59" t="s">
        <v>785</v>
      </c>
      <c r="C36" s="59" t="s">
        <v>786</v>
      </c>
      <c r="D36" s="59" t="s">
        <v>570</v>
      </c>
      <c r="E36" s="59" t="s">
        <v>787</v>
      </c>
      <c r="F36" s="59" t="s">
        <v>788</v>
      </c>
      <c r="G36" s="59" t="s">
        <v>38</v>
      </c>
      <c r="H36" s="59" t="s">
        <v>38</v>
      </c>
      <c r="I36" s="59" t="s">
        <v>38</v>
      </c>
      <c r="J36" s="59" t="s">
        <v>789</v>
      </c>
      <c r="K36" s="59" t="s">
        <v>56</v>
      </c>
      <c r="L36" s="59" t="s">
        <v>206</v>
      </c>
      <c r="M36" s="59" t="s">
        <v>790</v>
      </c>
      <c r="N36" s="59" t="s">
        <v>38</v>
      </c>
      <c r="O36" s="59" t="s">
        <v>791</v>
      </c>
      <c r="P36" s="60" t="s">
        <v>791</v>
      </c>
    </row>
    <row r="37" spans="1:16" s="69" customFormat="1" ht="30" x14ac:dyDescent="0.25">
      <c r="A37" s="68">
        <v>32</v>
      </c>
      <c r="B37" s="59" t="s">
        <v>798</v>
      </c>
      <c r="C37" s="59" t="s">
        <v>799</v>
      </c>
      <c r="D37" s="59" t="s">
        <v>528</v>
      </c>
      <c r="E37" s="59" t="s">
        <v>800</v>
      </c>
      <c r="F37" s="59" t="s">
        <v>801</v>
      </c>
      <c r="G37" s="59" t="s">
        <v>38</v>
      </c>
      <c r="H37" s="59" t="s">
        <v>38</v>
      </c>
      <c r="I37" s="59" t="s">
        <v>38</v>
      </c>
      <c r="J37" s="59" t="s">
        <v>802</v>
      </c>
      <c r="K37" s="59" t="s">
        <v>181</v>
      </c>
      <c r="L37" s="59" t="s">
        <v>803</v>
      </c>
      <c r="M37" s="59" t="s">
        <v>38</v>
      </c>
      <c r="N37" s="59" t="s">
        <v>38</v>
      </c>
      <c r="O37" s="59" t="s">
        <v>804</v>
      </c>
      <c r="P37" s="60" t="s">
        <v>804</v>
      </c>
    </row>
    <row r="38" spans="1:16" s="69" customFormat="1" ht="30" x14ac:dyDescent="0.25">
      <c r="A38" s="68">
        <v>33</v>
      </c>
      <c r="B38" s="59" t="s">
        <v>815</v>
      </c>
      <c r="C38" s="59" t="s">
        <v>816</v>
      </c>
      <c r="D38" s="59" t="s">
        <v>528</v>
      </c>
      <c r="E38" s="59" t="s">
        <v>817</v>
      </c>
      <c r="F38" s="59" t="s">
        <v>818</v>
      </c>
      <c r="G38" s="59" t="s">
        <v>38</v>
      </c>
      <c r="H38" s="59" t="s">
        <v>38</v>
      </c>
      <c r="I38" s="59" t="s">
        <v>38</v>
      </c>
      <c r="J38" s="59" t="s">
        <v>819</v>
      </c>
      <c r="K38" s="59" t="s">
        <v>362</v>
      </c>
      <c r="L38" s="59" t="s">
        <v>38</v>
      </c>
      <c r="M38" s="59" t="s">
        <v>187</v>
      </c>
      <c r="N38" s="59" t="s">
        <v>38</v>
      </c>
      <c r="O38" s="59" t="s">
        <v>820</v>
      </c>
      <c r="P38" s="60" t="s">
        <v>820</v>
      </c>
    </row>
    <row r="39" spans="1:16" s="69" customFormat="1" ht="45" x14ac:dyDescent="0.25">
      <c r="A39" s="68">
        <v>34</v>
      </c>
      <c r="B39" s="59" t="s">
        <v>855</v>
      </c>
      <c r="C39" s="59" t="s">
        <v>856</v>
      </c>
      <c r="D39" s="59" t="s">
        <v>570</v>
      </c>
      <c r="E39" s="59" t="s">
        <v>857</v>
      </c>
      <c r="F39" s="59" t="s">
        <v>858</v>
      </c>
      <c r="G39" s="59" t="s">
        <v>38</v>
      </c>
      <c r="H39" s="59" t="s">
        <v>38</v>
      </c>
      <c r="I39" s="59" t="s">
        <v>38</v>
      </c>
      <c r="J39" s="59" t="s">
        <v>859</v>
      </c>
      <c r="K39" s="59" t="s">
        <v>350</v>
      </c>
      <c r="L39" s="59" t="s">
        <v>38</v>
      </c>
      <c r="M39" s="59" t="s">
        <v>860</v>
      </c>
      <c r="N39" s="59" t="s">
        <v>43</v>
      </c>
      <c r="O39" s="59" t="s">
        <v>861</v>
      </c>
      <c r="P39" s="60" t="s">
        <v>861</v>
      </c>
    </row>
    <row r="40" spans="1:16" s="69" customFormat="1" ht="30" x14ac:dyDescent="0.25">
      <c r="A40" s="68">
        <v>35</v>
      </c>
      <c r="B40" s="59" t="s">
        <v>862</v>
      </c>
      <c r="C40" s="59" t="s">
        <v>863</v>
      </c>
      <c r="D40" s="59" t="s">
        <v>528</v>
      </c>
      <c r="E40" s="59" t="s">
        <v>864</v>
      </c>
      <c r="F40" s="59" t="s">
        <v>865</v>
      </c>
      <c r="G40" s="59" t="s">
        <v>38</v>
      </c>
      <c r="H40" s="59" t="s">
        <v>38</v>
      </c>
      <c r="I40" s="59" t="s">
        <v>38</v>
      </c>
      <c r="J40" s="59" t="s">
        <v>866</v>
      </c>
      <c r="K40" s="59" t="s">
        <v>187</v>
      </c>
      <c r="L40" s="59" t="s">
        <v>38</v>
      </c>
      <c r="M40" s="59" t="s">
        <v>38</v>
      </c>
      <c r="N40" s="59" t="s">
        <v>43</v>
      </c>
      <c r="O40" s="59" t="s">
        <v>867</v>
      </c>
      <c r="P40" s="60" t="s">
        <v>868</v>
      </c>
    </row>
    <row r="41" spans="1:16" s="69" customFormat="1" ht="30" x14ac:dyDescent="0.25">
      <c r="A41" s="68">
        <v>36</v>
      </c>
      <c r="B41" s="59" t="s">
        <v>869</v>
      </c>
      <c r="C41" s="59" t="s">
        <v>870</v>
      </c>
      <c r="D41" s="59" t="s">
        <v>528</v>
      </c>
      <c r="E41" s="59" t="s">
        <v>871</v>
      </c>
      <c r="F41" s="59" t="s">
        <v>77</v>
      </c>
      <c r="G41" s="59" t="s">
        <v>38</v>
      </c>
      <c r="H41" s="59" t="s">
        <v>38</v>
      </c>
      <c r="I41" s="59" t="s">
        <v>38</v>
      </c>
      <c r="J41" s="59" t="s">
        <v>872</v>
      </c>
      <c r="K41" s="59" t="s">
        <v>31</v>
      </c>
      <c r="L41" s="59" t="s">
        <v>38</v>
      </c>
      <c r="M41" s="59" t="s">
        <v>38</v>
      </c>
      <c r="N41" s="59" t="s">
        <v>43</v>
      </c>
      <c r="O41" s="59" t="s">
        <v>873</v>
      </c>
      <c r="P41" s="60" t="s">
        <v>873</v>
      </c>
    </row>
    <row r="42" spans="1:16" s="69" customFormat="1" x14ac:dyDescent="0.25">
      <c r="A42" s="68">
        <v>37</v>
      </c>
      <c r="B42" s="59" t="s">
        <v>880</v>
      </c>
      <c r="C42" s="59" t="s">
        <v>881</v>
      </c>
      <c r="D42" s="59" t="s">
        <v>528</v>
      </c>
      <c r="E42" s="59" t="s">
        <v>882</v>
      </c>
      <c r="F42" s="59" t="s">
        <v>883</v>
      </c>
      <c r="G42" s="59" t="s">
        <v>38</v>
      </c>
      <c r="H42" s="59" t="s">
        <v>38</v>
      </c>
      <c r="I42" s="59" t="s">
        <v>38</v>
      </c>
      <c r="J42" s="59" t="s">
        <v>884</v>
      </c>
      <c r="K42" s="59" t="s">
        <v>64</v>
      </c>
      <c r="L42" s="59" t="s">
        <v>38</v>
      </c>
      <c r="M42" s="59" t="s">
        <v>38</v>
      </c>
      <c r="N42" s="59" t="s">
        <v>43</v>
      </c>
      <c r="O42" s="59" t="s">
        <v>885</v>
      </c>
      <c r="P42" s="60" t="s">
        <v>885</v>
      </c>
    </row>
    <row r="43" spans="1:16" s="69" customFormat="1" ht="30" x14ac:dyDescent="0.25">
      <c r="A43" s="68">
        <v>38</v>
      </c>
      <c r="B43" s="59" t="s">
        <v>287</v>
      </c>
      <c r="C43" s="59" t="s">
        <v>614</v>
      </c>
      <c r="D43" s="59" t="s">
        <v>511</v>
      </c>
      <c r="E43" s="59" t="s">
        <v>615</v>
      </c>
      <c r="F43" s="59" t="s">
        <v>616</v>
      </c>
      <c r="G43" s="59" t="s">
        <v>617</v>
      </c>
      <c r="H43" s="59" t="s">
        <v>38</v>
      </c>
      <c r="I43" s="59" t="s">
        <v>38</v>
      </c>
      <c r="J43" s="59" t="s">
        <v>618</v>
      </c>
      <c r="K43" s="59" t="s">
        <v>619</v>
      </c>
      <c r="L43" s="59" t="s">
        <v>46</v>
      </c>
      <c r="M43" s="59" t="s">
        <v>38</v>
      </c>
      <c r="N43" s="59" t="s">
        <v>38</v>
      </c>
      <c r="O43" s="59" t="s">
        <v>620</v>
      </c>
      <c r="P43" s="60" t="s">
        <v>621</v>
      </c>
    </row>
    <row r="44" spans="1:16" s="69" customFormat="1" ht="30" x14ac:dyDescent="0.25">
      <c r="A44" s="68">
        <v>39</v>
      </c>
      <c r="B44" s="59" t="s">
        <v>895</v>
      </c>
      <c r="C44" s="59" t="s">
        <v>896</v>
      </c>
      <c r="D44" s="59" t="s">
        <v>528</v>
      </c>
      <c r="E44" s="59" t="s">
        <v>897</v>
      </c>
      <c r="F44" s="59" t="s">
        <v>898</v>
      </c>
      <c r="G44" s="59" t="s">
        <v>38</v>
      </c>
      <c r="H44" s="59" t="s">
        <v>38</v>
      </c>
      <c r="I44" s="59" t="s">
        <v>38</v>
      </c>
      <c r="J44" s="59" t="s">
        <v>899</v>
      </c>
      <c r="K44" s="59" t="s">
        <v>830</v>
      </c>
      <c r="L44" s="59" t="s">
        <v>38</v>
      </c>
      <c r="M44" s="59" t="s">
        <v>900</v>
      </c>
      <c r="N44" s="59" t="s">
        <v>43</v>
      </c>
      <c r="O44" s="59" t="s">
        <v>901</v>
      </c>
      <c r="P44" s="60" t="s">
        <v>902</v>
      </c>
    </row>
    <row r="45" spans="1:16" s="69" customFormat="1" ht="45" x14ac:dyDescent="0.25">
      <c r="A45" s="68">
        <v>40</v>
      </c>
      <c r="B45" s="59" t="s">
        <v>903</v>
      </c>
      <c r="C45" s="59" t="s">
        <v>904</v>
      </c>
      <c r="D45" s="59" t="s">
        <v>528</v>
      </c>
      <c r="E45" s="59" t="s">
        <v>905</v>
      </c>
      <c r="F45" s="59" t="s">
        <v>248</v>
      </c>
      <c r="G45" s="59" t="s">
        <v>38</v>
      </c>
      <c r="H45" s="59" t="s">
        <v>249</v>
      </c>
      <c r="I45" s="59" t="s">
        <v>38</v>
      </c>
      <c r="J45" s="59" t="s">
        <v>906</v>
      </c>
      <c r="K45" s="59" t="s">
        <v>74</v>
      </c>
      <c r="L45" s="59" t="s">
        <v>38</v>
      </c>
      <c r="M45" s="59" t="s">
        <v>38</v>
      </c>
      <c r="N45" s="59" t="s">
        <v>251</v>
      </c>
      <c r="O45" s="59" t="s">
        <v>907</v>
      </c>
      <c r="P45" s="60" t="s">
        <v>908</v>
      </c>
    </row>
    <row r="46" spans="1:16" s="69" customFormat="1" ht="30" x14ac:dyDescent="0.25">
      <c r="A46" s="68">
        <v>41</v>
      </c>
      <c r="B46" s="59" t="s">
        <v>619</v>
      </c>
      <c r="C46" s="59" t="s">
        <v>919</v>
      </c>
      <c r="D46" s="59" t="s">
        <v>528</v>
      </c>
      <c r="E46" s="59" t="s">
        <v>920</v>
      </c>
      <c r="F46" s="59" t="s">
        <v>921</v>
      </c>
      <c r="G46" s="59" t="s">
        <v>38</v>
      </c>
      <c r="H46" s="59" t="s">
        <v>922</v>
      </c>
      <c r="I46" s="59" t="s">
        <v>38</v>
      </c>
      <c r="J46" s="59" t="s">
        <v>923</v>
      </c>
      <c r="K46" s="59" t="s">
        <v>122</v>
      </c>
      <c r="L46" s="59" t="s">
        <v>460</v>
      </c>
      <c r="M46" s="59" t="s">
        <v>38</v>
      </c>
      <c r="N46" s="59" t="s">
        <v>43</v>
      </c>
      <c r="O46" s="59" t="s">
        <v>924</v>
      </c>
      <c r="P46" s="60" t="s">
        <v>924</v>
      </c>
    </row>
    <row r="47" spans="1:16" s="69" customFormat="1" ht="45" x14ac:dyDescent="0.25">
      <c r="A47" s="68">
        <v>42</v>
      </c>
      <c r="B47" s="59" t="s">
        <v>138</v>
      </c>
      <c r="C47" s="59" t="s">
        <v>925</v>
      </c>
      <c r="D47" s="59" t="s">
        <v>926</v>
      </c>
      <c r="E47" s="59" t="s">
        <v>927</v>
      </c>
      <c r="F47" s="59" t="s">
        <v>35</v>
      </c>
      <c r="G47" s="59" t="s">
        <v>38</v>
      </c>
      <c r="H47" s="59" t="s">
        <v>38</v>
      </c>
      <c r="I47" s="59" t="s">
        <v>38</v>
      </c>
      <c r="J47" s="59" t="s">
        <v>928</v>
      </c>
      <c r="K47" s="59" t="s">
        <v>929</v>
      </c>
      <c r="L47" s="59" t="s">
        <v>460</v>
      </c>
      <c r="M47" s="59" t="s">
        <v>930</v>
      </c>
      <c r="N47" s="59" t="s">
        <v>43</v>
      </c>
      <c r="O47" s="59" t="s">
        <v>931</v>
      </c>
      <c r="P47" s="60" t="s">
        <v>932</v>
      </c>
    </row>
    <row r="48" spans="1:16" ht="45" x14ac:dyDescent="0.25">
      <c r="A48" s="11">
        <v>43</v>
      </c>
      <c r="B48" s="5" t="s">
        <v>352</v>
      </c>
      <c r="C48" s="5" t="s">
        <v>353</v>
      </c>
      <c r="D48" s="5" t="s">
        <v>33</v>
      </c>
      <c r="E48" s="5" t="s">
        <v>354</v>
      </c>
      <c r="F48" s="5" t="s">
        <v>355</v>
      </c>
      <c r="G48" s="5" t="s">
        <v>356</v>
      </c>
      <c r="H48" s="5" t="s">
        <v>38</v>
      </c>
      <c r="I48" s="5" t="s">
        <v>38</v>
      </c>
      <c r="J48" s="5" t="s">
        <v>357</v>
      </c>
      <c r="K48" s="5" t="s">
        <v>358</v>
      </c>
      <c r="L48" s="5" t="s">
        <v>41</v>
      </c>
      <c r="M48" s="5" t="s">
        <v>359</v>
      </c>
      <c r="N48" s="5" t="s">
        <v>43</v>
      </c>
      <c r="O48" s="5" t="s">
        <v>360</v>
      </c>
      <c r="P48" s="6" t="s">
        <v>361</v>
      </c>
    </row>
    <row r="49" spans="1:16" ht="30" x14ac:dyDescent="0.25">
      <c r="A49" s="11">
        <v>44</v>
      </c>
      <c r="B49" s="5" t="s">
        <v>74</v>
      </c>
      <c r="C49" s="5" t="s">
        <v>75</v>
      </c>
      <c r="D49" s="5" t="s">
        <v>33</v>
      </c>
      <c r="E49" s="5" t="s">
        <v>76</v>
      </c>
      <c r="F49" s="5" t="s">
        <v>77</v>
      </c>
      <c r="G49" s="5" t="s">
        <v>78</v>
      </c>
      <c r="H49" s="5" t="s">
        <v>38</v>
      </c>
      <c r="I49" s="5" t="s">
        <v>38</v>
      </c>
      <c r="J49" s="5" t="s">
        <v>79</v>
      </c>
      <c r="K49" s="5" t="s">
        <v>80</v>
      </c>
      <c r="L49" s="5" t="s">
        <v>38</v>
      </c>
      <c r="M49" s="5" t="s">
        <v>38</v>
      </c>
      <c r="N49" s="5" t="s">
        <v>43</v>
      </c>
      <c r="O49" s="5" t="s">
        <v>81</v>
      </c>
      <c r="P49" s="6" t="s">
        <v>82</v>
      </c>
    </row>
    <row r="50" spans="1:16" ht="30" x14ac:dyDescent="0.25">
      <c r="A50" s="11">
        <v>45</v>
      </c>
      <c r="B50" s="5" t="s">
        <v>821</v>
      </c>
      <c r="C50" s="5" t="s">
        <v>822</v>
      </c>
      <c r="D50" s="5" t="s">
        <v>528</v>
      </c>
      <c r="E50" s="5" t="s">
        <v>823</v>
      </c>
      <c r="F50" s="5" t="s">
        <v>824</v>
      </c>
      <c r="G50" s="5" t="s">
        <v>825</v>
      </c>
      <c r="H50" s="5" t="s">
        <v>38</v>
      </c>
      <c r="I50" s="5" t="s">
        <v>38</v>
      </c>
      <c r="J50" s="5" t="s">
        <v>826</v>
      </c>
      <c r="K50" s="5" t="s">
        <v>827</v>
      </c>
      <c r="L50" s="5" t="s">
        <v>38</v>
      </c>
      <c r="M50" s="5" t="s">
        <v>38</v>
      </c>
      <c r="N50" s="5" t="s">
        <v>159</v>
      </c>
      <c r="O50" s="5" t="s">
        <v>828</v>
      </c>
      <c r="P50" s="6" t="s">
        <v>829</v>
      </c>
    </row>
    <row r="51" spans="1:16" ht="30" x14ac:dyDescent="0.25">
      <c r="A51" s="11">
        <v>46</v>
      </c>
      <c r="B51" s="5" t="s">
        <v>31</v>
      </c>
      <c r="C51" s="5" t="s">
        <v>32</v>
      </c>
      <c r="D51" s="5" t="s">
        <v>33</v>
      </c>
      <c r="E51" s="5" t="s">
        <v>34</v>
      </c>
      <c r="F51" s="5" t="s">
        <v>35</v>
      </c>
      <c r="G51" s="5" t="s">
        <v>37</v>
      </c>
      <c r="H51" s="5" t="s">
        <v>38</v>
      </c>
      <c r="I51" s="5" t="s">
        <v>38</v>
      </c>
      <c r="J51" s="5" t="s">
        <v>39</v>
      </c>
      <c r="K51" s="5" t="s">
        <v>40</v>
      </c>
      <c r="L51" s="5" t="s">
        <v>41</v>
      </c>
      <c r="M51" s="5" t="s">
        <v>42</v>
      </c>
      <c r="N51" s="5" t="s">
        <v>43</v>
      </c>
      <c r="O51" s="5" t="s">
        <v>44</v>
      </c>
      <c r="P51" s="6" t="s">
        <v>45</v>
      </c>
    </row>
    <row r="52" spans="1:16" ht="45" x14ac:dyDescent="0.25">
      <c r="A52" s="11">
        <v>47</v>
      </c>
      <c r="B52" s="5" t="s">
        <v>438</v>
      </c>
      <c r="C52" s="5" t="s">
        <v>439</v>
      </c>
      <c r="D52" s="5" t="s">
        <v>33</v>
      </c>
      <c r="E52" s="5" t="s">
        <v>440</v>
      </c>
      <c r="F52" s="5" t="s">
        <v>441</v>
      </c>
      <c r="G52" s="5" t="s">
        <v>37</v>
      </c>
      <c r="H52" s="5" t="s">
        <v>38</v>
      </c>
      <c r="I52" s="5" t="s">
        <v>38</v>
      </c>
      <c r="J52" s="5" t="s">
        <v>442</v>
      </c>
      <c r="K52" s="5" t="s">
        <v>53</v>
      </c>
      <c r="L52" s="5" t="s">
        <v>38</v>
      </c>
      <c r="M52" s="5" t="s">
        <v>443</v>
      </c>
      <c r="N52" s="5" t="s">
        <v>43</v>
      </c>
      <c r="O52" s="5" t="s">
        <v>444</v>
      </c>
      <c r="P52" s="6" t="s">
        <v>445</v>
      </c>
    </row>
    <row r="53" spans="1:16" ht="60" x14ac:dyDescent="0.25">
      <c r="A53" s="11">
        <v>48</v>
      </c>
      <c r="B53" s="5" t="s">
        <v>208</v>
      </c>
      <c r="C53" s="5" t="s">
        <v>209</v>
      </c>
      <c r="D53" s="5" t="s">
        <v>33</v>
      </c>
      <c r="E53" s="5" t="s">
        <v>210</v>
      </c>
      <c r="F53" s="5" t="s">
        <v>211</v>
      </c>
      <c r="G53" s="5" t="s">
        <v>212</v>
      </c>
      <c r="H53" s="5" t="s">
        <v>38</v>
      </c>
      <c r="I53" s="5" t="s">
        <v>38</v>
      </c>
      <c r="J53" s="5" t="s">
        <v>213</v>
      </c>
      <c r="K53" s="5" t="s">
        <v>214</v>
      </c>
      <c r="L53" s="5" t="s">
        <v>215</v>
      </c>
      <c r="M53" s="5" t="s">
        <v>38</v>
      </c>
      <c r="N53" s="5" t="s">
        <v>43</v>
      </c>
      <c r="O53" s="5" t="s">
        <v>216</v>
      </c>
      <c r="P53" s="6" t="s">
        <v>217</v>
      </c>
    </row>
    <row r="54" spans="1:16" ht="45" x14ac:dyDescent="0.25">
      <c r="A54" s="11">
        <v>49</v>
      </c>
      <c r="B54" s="5" t="s">
        <v>608</v>
      </c>
      <c r="C54" s="5" t="s">
        <v>609</v>
      </c>
      <c r="D54" s="5" t="s">
        <v>511</v>
      </c>
      <c r="E54" s="5" t="s">
        <v>610</v>
      </c>
      <c r="F54" s="5" t="s">
        <v>424</v>
      </c>
      <c r="G54" s="5" t="s">
        <v>611</v>
      </c>
      <c r="H54" s="5" t="s">
        <v>38</v>
      </c>
      <c r="I54" s="5" t="s">
        <v>38</v>
      </c>
      <c r="J54" s="5" t="s">
        <v>612</v>
      </c>
      <c r="K54" s="5" t="s">
        <v>613</v>
      </c>
      <c r="L54" s="5" t="s">
        <v>56</v>
      </c>
      <c r="M54" s="5" t="s">
        <v>38</v>
      </c>
      <c r="N54" s="5" t="s">
        <v>38</v>
      </c>
      <c r="O54" s="5" t="s">
        <v>316</v>
      </c>
      <c r="P54" s="6" t="s">
        <v>316</v>
      </c>
    </row>
    <row r="55" spans="1:16" ht="45" x14ac:dyDescent="0.25">
      <c r="A55" s="11">
        <v>50</v>
      </c>
      <c r="B55" s="5" t="s">
        <v>122</v>
      </c>
      <c r="C55" s="5" t="s">
        <v>218</v>
      </c>
      <c r="D55" s="5" t="s">
        <v>33</v>
      </c>
      <c r="E55" s="5" t="s">
        <v>219</v>
      </c>
      <c r="F55" s="5" t="s">
        <v>220</v>
      </c>
      <c r="G55" s="5" t="s">
        <v>221</v>
      </c>
      <c r="H55" s="5" t="s">
        <v>38</v>
      </c>
      <c r="I55" s="5" t="s">
        <v>38</v>
      </c>
      <c r="J55" s="5" t="s">
        <v>222</v>
      </c>
      <c r="K55" s="5" t="s">
        <v>115</v>
      </c>
      <c r="L55" s="5" t="s">
        <v>41</v>
      </c>
      <c r="M55" s="5" t="s">
        <v>38</v>
      </c>
      <c r="N55" s="5" t="s">
        <v>43</v>
      </c>
      <c r="O55" s="5" t="s">
        <v>223</v>
      </c>
      <c r="P55" s="6" t="s">
        <v>224</v>
      </c>
    </row>
    <row r="56" spans="1:16" ht="45" x14ac:dyDescent="0.25">
      <c r="A56" s="11">
        <v>51</v>
      </c>
      <c r="B56" s="5" t="s">
        <v>274</v>
      </c>
      <c r="C56" s="5" t="s">
        <v>275</v>
      </c>
      <c r="D56" s="5" t="s">
        <v>33</v>
      </c>
      <c r="E56" s="5" t="s">
        <v>276</v>
      </c>
      <c r="F56" s="5" t="s">
        <v>277</v>
      </c>
      <c r="G56" s="5" t="s">
        <v>278</v>
      </c>
      <c r="H56" s="5" t="s">
        <v>38</v>
      </c>
      <c r="I56" s="5" t="s">
        <v>279</v>
      </c>
      <c r="J56" s="5" t="s">
        <v>280</v>
      </c>
      <c r="K56" s="5" t="s">
        <v>133</v>
      </c>
      <c r="L56" s="5" t="s">
        <v>38</v>
      </c>
      <c r="M56" s="5" t="s">
        <v>38</v>
      </c>
      <c r="N56" s="5" t="s">
        <v>43</v>
      </c>
      <c r="O56" s="5" t="s">
        <v>281</v>
      </c>
      <c r="P56" s="6" t="s">
        <v>282</v>
      </c>
    </row>
    <row r="57" spans="1:16" ht="45.75" thickBot="1" x14ac:dyDescent="0.3">
      <c r="A57" s="12">
        <v>52</v>
      </c>
      <c r="B57" s="7" t="s">
        <v>46</v>
      </c>
      <c r="C57" s="7" t="s">
        <v>47</v>
      </c>
      <c r="D57" s="7" t="s">
        <v>33</v>
      </c>
      <c r="E57" s="7" t="s">
        <v>48</v>
      </c>
      <c r="F57" s="7" t="s">
        <v>49</v>
      </c>
      <c r="G57" s="7" t="s">
        <v>50</v>
      </c>
      <c r="H57" s="7" t="s">
        <v>38</v>
      </c>
      <c r="I57" s="7" t="s">
        <v>51</v>
      </c>
      <c r="J57" s="7" t="s">
        <v>52</v>
      </c>
      <c r="K57" s="7" t="s">
        <v>53</v>
      </c>
      <c r="L57" s="7" t="s">
        <v>38</v>
      </c>
      <c r="M57" s="7" t="s">
        <v>38</v>
      </c>
      <c r="N57" s="7" t="s">
        <v>43</v>
      </c>
      <c r="O57" s="7" t="s">
        <v>54</v>
      </c>
      <c r="P57" s="8" t="s">
        <v>55</v>
      </c>
    </row>
    <row r="58" spans="1:16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6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</sheetData>
  <phoneticPr fontId="2" type="noConversion"/>
  <pageMargins left="0.57999999999999996" right="0.5" top="0.49" bottom="0.71" header="0.34" footer="0.5"/>
  <pageSetup paperSize="9" scale="87" fitToHeight="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9"/>
  <sheetViews>
    <sheetView workbookViewId="0">
      <selection activeCell="E15" sqref="E15"/>
    </sheetView>
  </sheetViews>
  <sheetFormatPr defaultRowHeight="15" outlineLevelCol="1" x14ac:dyDescent="0.25"/>
  <cols>
    <col min="1" max="1" width="6.140625" style="4" customWidth="1"/>
    <col min="2" max="2" width="3.85546875" customWidth="1"/>
    <col min="3" max="3" width="15.42578125" customWidth="1"/>
    <col min="5" max="5" width="79.7109375" customWidth="1"/>
    <col min="6" max="10" width="0" hidden="1" customWidth="1" outlineLevel="1"/>
    <col min="11" max="11" width="24.5703125" hidden="1" customWidth="1" outlineLevel="1"/>
    <col min="12" max="12" width="7.140625" hidden="1" customWidth="1" outlineLevel="1"/>
    <col min="13" max="13" width="7" hidden="1" customWidth="1" outlineLevel="1"/>
    <col min="14" max="14" width="6.7109375" hidden="1" customWidth="1" outlineLevel="1"/>
    <col min="15" max="17" width="0" hidden="1" customWidth="1" outlineLevel="1"/>
    <col min="18" max="18" width="9.140625" collapsed="1"/>
  </cols>
  <sheetData>
    <row r="3" spans="1:17" ht="15.75" thickBot="1" x14ac:dyDescent="0.3"/>
    <row r="4" spans="1:17" ht="32.25" thickBot="1" x14ac:dyDescent="0.3">
      <c r="A4" s="22" t="s">
        <v>948</v>
      </c>
      <c r="B4" s="23" t="s">
        <v>933</v>
      </c>
      <c r="C4" s="23" t="s">
        <v>934</v>
      </c>
      <c r="D4" s="23" t="s">
        <v>935</v>
      </c>
      <c r="E4" s="23" t="s">
        <v>936</v>
      </c>
      <c r="F4" s="23" t="s">
        <v>937</v>
      </c>
      <c r="G4" s="23" t="s">
        <v>938</v>
      </c>
      <c r="H4" s="23" t="s">
        <v>939</v>
      </c>
      <c r="I4" s="23" t="s">
        <v>947</v>
      </c>
      <c r="J4" s="23" t="s">
        <v>940</v>
      </c>
      <c r="K4" s="23" t="s">
        <v>941</v>
      </c>
      <c r="L4" s="23" t="s">
        <v>942</v>
      </c>
      <c r="M4" s="23" t="s">
        <v>943</v>
      </c>
      <c r="N4" s="23" t="s">
        <v>944</v>
      </c>
      <c r="O4" s="23" t="s">
        <v>945</v>
      </c>
      <c r="P4" s="23" t="s">
        <v>946</v>
      </c>
      <c r="Q4" s="24"/>
    </row>
    <row r="5" spans="1:17" s="4" customFormat="1" ht="30" customHeight="1" x14ac:dyDescent="0.25">
      <c r="A5" s="16">
        <v>1</v>
      </c>
      <c r="B5" s="17" t="s">
        <v>91</v>
      </c>
      <c r="C5" s="17" t="s">
        <v>172</v>
      </c>
      <c r="D5" s="17" t="s">
        <v>33</v>
      </c>
      <c r="E5" s="17" t="s">
        <v>173</v>
      </c>
      <c r="F5" s="17" t="s">
        <v>174</v>
      </c>
      <c r="G5" s="17" t="s">
        <v>60</v>
      </c>
      <c r="H5" s="17" t="s">
        <v>175</v>
      </c>
      <c r="I5" s="17" t="s">
        <v>38</v>
      </c>
      <c r="J5" s="17" t="s">
        <v>176</v>
      </c>
      <c r="K5" s="17" t="s">
        <v>177</v>
      </c>
      <c r="L5" s="17" t="s">
        <v>178</v>
      </c>
      <c r="M5" s="17" t="s">
        <v>38</v>
      </c>
      <c r="N5" s="17" t="s">
        <v>38</v>
      </c>
      <c r="O5" s="17" t="s">
        <v>43</v>
      </c>
      <c r="P5" s="17" t="s">
        <v>179</v>
      </c>
      <c r="Q5" s="18" t="s">
        <v>180</v>
      </c>
    </row>
    <row r="6" spans="1:17" s="4" customFormat="1" ht="45" x14ac:dyDescent="0.25">
      <c r="A6" s="14">
        <v>2</v>
      </c>
      <c r="B6" s="5" t="s">
        <v>230</v>
      </c>
      <c r="C6" s="5" t="s">
        <v>231</v>
      </c>
      <c r="D6" s="5" t="s">
        <v>33</v>
      </c>
      <c r="E6" s="5" t="s">
        <v>232</v>
      </c>
      <c r="F6" s="5" t="s">
        <v>233</v>
      </c>
      <c r="G6" s="5" t="s">
        <v>60</v>
      </c>
      <c r="H6" s="5" t="s">
        <v>175</v>
      </c>
      <c r="I6" s="5" t="s">
        <v>234</v>
      </c>
      <c r="J6" s="5" t="s">
        <v>38</v>
      </c>
      <c r="K6" s="5" t="s">
        <v>177</v>
      </c>
      <c r="L6" s="5" t="s">
        <v>46</v>
      </c>
      <c r="M6" s="5" t="s">
        <v>38</v>
      </c>
      <c r="N6" s="5" t="s">
        <v>38</v>
      </c>
      <c r="O6" s="5" t="s">
        <v>43</v>
      </c>
      <c r="P6" s="5" t="s">
        <v>235</v>
      </c>
      <c r="Q6" s="6" t="s">
        <v>235</v>
      </c>
    </row>
    <row r="7" spans="1:17" s="4" customFormat="1" ht="45" x14ac:dyDescent="0.25">
      <c r="A7" s="14">
        <v>3</v>
      </c>
      <c r="B7" s="5" t="s">
        <v>403</v>
      </c>
      <c r="C7" s="5" t="s">
        <v>404</v>
      </c>
      <c r="D7" s="5" t="s">
        <v>33</v>
      </c>
      <c r="E7" s="5" t="s">
        <v>405</v>
      </c>
      <c r="F7" s="5" t="s">
        <v>233</v>
      </c>
      <c r="G7" s="5" t="s">
        <v>60</v>
      </c>
      <c r="H7" s="5" t="s">
        <v>175</v>
      </c>
      <c r="I7" s="5" t="s">
        <v>234</v>
      </c>
      <c r="J7" s="5" t="s">
        <v>38</v>
      </c>
      <c r="K7" s="5" t="s">
        <v>406</v>
      </c>
      <c r="L7" s="5" t="s">
        <v>181</v>
      </c>
      <c r="M7" s="5" t="s">
        <v>38</v>
      </c>
      <c r="N7" s="5" t="s">
        <v>38</v>
      </c>
      <c r="O7" s="5" t="s">
        <v>407</v>
      </c>
      <c r="P7" s="5" t="s">
        <v>408</v>
      </c>
      <c r="Q7" s="6" t="s">
        <v>408</v>
      </c>
    </row>
    <row r="8" spans="1:17" s="4" customFormat="1" ht="45" x14ac:dyDescent="0.25">
      <c r="A8" s="14">
        <v>4</v>
      </c>
      <c r="B8" s="5" t="s">
        <v>539</v>
      </c>
      <c r="C8" s="5" t="s">
        <v>540</v>
      </c>
      <c r="D8" s="5" t="s">
        <v>511</v>
      </c>
      <c r="E8" s="5" t="s">
        <v>541</v>
      </c>
      <c r="F8" s="5" t="s">
        <v>542</v>
      </c>
      <c r="G8" s="5" t="s">
        <v>60</v>
      </c>
      <c r="H8" s="5" t="s">
        <v>175</v>
      </c>
      <c r="I8" s="5" t="s">
        <v>38</v>
      </c>
      <c r="J8" s="5" t="s">
        <v>543</v>
      </c>
      <c r="K8" s="5" t="s">
        <v>38</v>
      </c>
      <c r="L8" s="5" t="s">
        <v>60</v>
      </c>
      <c r="M8" s="5" t="s">
        <v>38</v>
      </c>
      <c r="N8" s="5" t="s">
        <v>38</v>
      </c>
      <c r="O8" s="5" t="s">
        <v>38</v>
      </c>
      <c r="P8" s="5" t="s">
        <v>544</v>
      </c>
      <c r="Q8" s="6" t="s">
        <v>545</v>
      </c>
    </row>
    <row r="9" spans="1:17" s="4" customFormat="1" ht="45.75" thickBot="1" x14ac:dyDescent="0.3">
      <c r="A9" s="15">
        <v>5</v>
      </c>
      <c r="B9" s="7" t="s">
        <v>830</v>
      </c>
      <c r="C9" s="7" t="s">
        <v>831</v>
      </c>
      <c r="D9" s="7" t="s">
        <v>528</v>
      </c>
      <c r="E9" s="7" t="s">
        <v>832</v>
      </c>
      <c r="F9" s="7" t="s">
        <v>833</v>
      </c>
      <c r="G9" s="7" t="s">
        <v>60</v>
      </c>
      <c r="H9" s="7" t="s">
        <v>175</v>
      </c>
      <c r="I9" s="7" t="s">
        <v>834</v>
      </c>
      <c r="J9" s="7" t="s">
        <v>38</v>
      </c>
      <c r="K9" s="7" t="s">
        <v>835</v>
      </c>
      <c r="L9" s="7" t="s">
        <v>836</v>
      </c>
      <c r="M9" s="7" t="s">
        <v>837</v>
      </c>
      <c r="N9" s="7" t="s">
        <v>38</v>
      </c>
      <c r="O9" s="7" t="s">
        <v>43</v>
      </c>
      <c r="P9" s="7" t="s">
        <v>838</v>
      </c>
      <c r="Q9" s="8" t="s">
        <v>838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6"/>
  <sheetViews>
    <sheetView workbookViewId="0">
      <selection activeCell="S4" sqref="S4"/>
    </sheetView>
  </sheetViews>
  <sheetFormatPr defaultRowHeight="15" outlineLevelCol="1" x14ac:dyDescent="0.25"/>
  <cols>
    <col min="5" max="5" width="21.7109375" customWidth="1"/>
    <col min="6" max="6" width="0" hidden="1" customWidth="1" outlineLevel="1"/>
    <col min="7" max="7" width="18.42578125" hidden="1" customWidth="1" outlineLevel="1"/>
    <col min="8" max="16" width="0" hidden="1" customWidth="1" outlineLevel="1"/>
    <col min="17" max="17" width="9.140625" collapsed="1"/>
  </cols>
  <sheetData>
    <row r="3" spans="1:16" ht="15.75" thickBot="1" x14ac:dyDescent="0.3"/>
    <row r="4" spans="1:16" s="4" customFormat="1" ht="32.25" thickBot="1" x14ac:dyDescent="0.3">
      <c r="A4" s="21" t="s">
        <v>948</v>
      </c>
      <c r="B4" s="28" t="s">
        <v>933</v>
      </c>
      <c r="C4" s="28" t="s">
        <v>934</v>
      </c>
      <c r="D4" s="28" t="s">
        <v>935</v>
      </c>
      <c r="E4" s="28" t="s">
        <v>936</v>
      </c>
      <c r="F4" s="28" t="s">
        <v>937</v>
      </c>
      <c r="G4" s="28" t="s">
        <v>938</v>
      </c>
      <c r="H4" s="28" t="s">
        <v>939</v>
      </c>
      <c r="I4" s="28" t="s">
        <v>947</v>
      </c>
      <c r="J4" s="28" t="s">
        <v>940</v>
      </c>
      <c r="K4" s="28" t="s">
        <v>941</v>
      </c>
      <c r="L4" s="28" t="s">
        <v>942</v>
      </c>
      <c r="M4" s="28" t="s">
        <v>943</v>
      </c>
      <c r="N4" s="28" t="s">
        <v>944</v>
      </c>
      <c r="O4" s="28" t="s">
        <v>945</v>
      </c>
      <c r="P4" s="29" t="s">
        <v>946</v>
      </c>
    </row>
    <row r="5" spans="1:16" s="4" customFormat="1" ht="60" x14ac:dyDescent="0.25">
      <c r="A5" s="16">
        <v>1</v>
      </c>
      <c r="B5" s="17" t="s">
        <v>289</v>
      </c>
      <c r="C5" s="17" t="s">
        <v>290</v>
      </c>
      <c r="D5" s="17" t="s">
        <v>33</v>
      </c>
      <c r="E5" s="17" t="s">
        <v>291</v>
      </c>
      <c r="F5" s="17" t="s">
        <v>292</v>
      </c>
      <c r="G5" s="17" t="s">
        <v>293</v>
      </c>
      <c r="H5" s="17" t="s">
        <v>294</v>
      </c>
      <c r="I5" s="17" t="s">
        <v>38</v>
      </c>
      <c r="J5" s="17" t="s">
        <v>295</v>
      </c>
      <c r="K5" s="17" t="s">
        <v>296</v>
      </c>
      <c r="L5" s="17" t="s">
        <v>38</v>
      </c>
      <c r="M5" s="17" t="s">
        <v>38</v>
      </c>
      <c r="N5" s="17" t="s">
        <v>297</v>
      </c>
      <c r="O5" s="17" t="s">
        <v>298</v>
      </c>
      <c r="P5" s="18" t="s">
        <v>299</v>
      </c>
    </row>
    <row r="6" spans="1:16" s="4" customFormat="1" ht="60.75" thickBot="1" x14ac:dyDescent="0.3">
      <c r="A6" s="15">
        <v>2</v>
      </c>
      <c r="B6" s="7" t="s">
        <v>839</v>
      </c>
      <c r="C6" s="7" t="s">
        <v>840</v>
      </c>
      <c r="D6" s="7" t="s">
        <v>528</v>
      </c>
      <c r="E6" s="7" t="s">
        <v>841</v>
      </c>
      <c r="F6" s="7" t="s">
        <v>292</v>
      </c>
      <c r="G6" s="7" t="s">
        <v>293</v>
      </c>
      <c r="H6" s="7" t="s">
        <v>294</v>
      </c>
      <c r="I6" s="7" t="s">
        <v>38</v>
      </c>
      <c r="J6" s="7" t="s">
        <v>842</v>
      </c>
      <c r="K6" s="7" t="s">
        <v>46</v>
      </c>
      <c r="L6" s="7" t="s">
        <v>38</v>
      </c>
      <c r="M6" s="7" t="s">
        <v>38</v>
      </c>
      <c r="N6" s="7" t="s">
        <v>297</v>
      </c>
      <c r="O6" s="7" t="s">
        <v>843</v>
      </c>
      <c r="P6" s="8" t="s">
        <v>843</v>
      </c>
    </row>
  </sheetData>
  <phoneticPr fontId="2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5"/>
  <sheetViews>
    <sheetView workbookViewId="0">
      <selection activeCell="V10" sqref="V10"/>
    </sheetView>
  </sheetViews>
  <sheetFormatPr defaultRowHeight="15" outlineLevelCol="1" x14ac:dyDescent="0.25"/>
  <cols>
    <col min="1" max="1" width="6.7109375" customWidth="1"/>
    <col min="2" max="4" width="9.140625" style="4"/>
    <col min="5" max="5" width="22.42578125" style="4" customWidth="1"/>
    <col min="6" max="6" width="0" style="4" hidden="1" customWidth="1" outlineLevel="1"/>
    <col min="7" max="7" width="11.85546875" style="4" hidden="1" customWidth="1" outlineLevel="1"/>
    <col min="8" max="9" width="0" style="4" hidden="1" customWidth="1" outlineLevel="1"/>
    <col min="10" max="10" width="14" style="4" hidden="1" customWidth="1" outlineLevel="1"/>
    <col min="11" max="16" width="0" style="4" hidden="1" customWidth="1" outlineLevel="1"/>
    <col min="17" max="17" width="9.140625" collapsed="1"/>
  </cols>
  <sheetData>
    <row r="3" spans="1:16" ht="15.75" thickBot="1" x14ac:dyDescent="0.3"/>
    <row r="4" spans="1:16" s="4" customFormat="1" ht="32.25" thickBot="1" x14ac:dyDescent="0.3">
      <c r="A4" s="21" t="s">
        <v>948</v>
      </c>
      <c r="B4" s="28" t="s">
        <v>933</v>
      </c>
      <c r="C4" s="28" t="s">
        <v>934</v>
      </c>
      <c r="D4" s="28" t="s">
        <v>935</v>
      </c>
      <c r="E4" s="28" t="s">
        <v>936</v>
      </c>
      <c r="F4" s="28" t="s">
        <v>937</v>
      </c>
      <c r="G4" s="28" t="s">
        <v>938</v>
      </c>
      <c r="H4" s="28" t="s">
        <v>939</v>
      </c>
      <c r="I4" s="28" t="s">
        <v>947</v>
      </c>
      <c r="J4" s="28" t="s">
        <v>940</v>
      </c>
      <c r="K4" s="28" t="s">
        <v>941</v>
      </c>
      <c r="L4" s="28" t="s">
        <v>942</v>
      </c>
      <c r="M4" s="28" t="s">
        <v>943</v>
      </c>
      <c r="N4" s="28" t="s">
        <v>944</v>
      </c>
      <c r="O4" s="28" t="s">
        <v>945</v>
      </c>
      <c r="P4" s="29" t="s">
        <v>946</v>
      </c>
    </row>
    <row r="5" spans="1:16" s="4" customFormat="1" ht="124.5" customHeight="1" thickBot="1" x14ac:dyDescent="0.3">
      <c r="A5" s="30" t="s">
        <v>950</v>
      </c>
      <c r="B5" s="31" t="s">
        <v>115</v>
      </c>
      <c r="C5" s="31" t="s">
        <v>116</v>
      </c>
      <c r="D5" s="31" t="s">
        <v>97</v>
      </c>
      <c r="E5" s="31" t="s">
        <v>117</v>
      </c>
      <c r="F5" s="31" t="s">
        <v>118</v>
      </c>
      <c r="G5" s="31" t="s">
        <v>119</v>
      </c>
      <c r="H5" s="31" t="s">
        <v>120</v>
      </c>
      <c r="I5" s="31" t="s">
        <v>38</v>
      </c>
      <c r="J5" s="31" t="s">
        <v>121</v>
      </c>
      <c r="K5" s="31" t="s">
        <v>122</v>
      </c>
      <c r="L5" s="31" t="s">
        <v>38</v>
      </c>
      <c r="M5" s="31" t="s">
        <v>38</v>
      </c>
      <c r="N5" s="31" t="s">
        <v>123</v>
      </c>
      <c r="O5" s="31" t="s">
        <v>124</v>
      </c>
      <c r="P5" s="32" t="s">
        <v>125</v>
      </c>
    </row>
  </sheetData>
  <phoneticPr fontId="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5"/>
  <sheetViews>
    <sheetView workbookViewId="0">
      <selection activeCell="U28" sqref="U28"/>
    </sheetView>
  </sheetViews>
  <sheetFormatPr defaultRowHeight="15" outlineLevelCol="1" x14ac:dyDescent="0.25"/>
  <cols>
    <col min="1" max="1" width="9.140625" style="54"/>
    <col min="2" max="3" width="9.140625" style="4"/>
    <col min="4" max="4" width="14.140625" style="4" customWidth="1"/>
    <col min="5" max="5" width="23.85546875" style="4" customWidth="1"/>
    <col min="6" max="7" width="0" style="4" hidden="1" customWidth="1" outlineLevel="1"/>
    <col min="8" max="8" width="14.5703125" style="4" hidden="1" customWidth="1" outlineLevel="1"/>
    <col min="9" max="9" width="13.140625" style="4" hidden="1" customWidth="1" outlineLevel="1"/>
    <col min="10" max="16" width="0" style="4" hidden="1" customWidth="1" outlineLevel="1"/>
    <col min="17" max="17" width="9.140625" collapsed="1"/>
  </cols>
  <sheetData>
    <row r="3" spans="1:16" ht="15.75" thickBot="1" x14ac:dyDescent="0.3"/>
    <row r="4" spans="1:16" s="4" customFormat="1" ht="25.5" customHeight="1" x14ac:dyDescent="0.25">
      <c r="A4" s="51" t="s">
        <v>948</v>
      </c>
      <c r="B4" s="48" t="s">
        <v>933</v>
      </c>
      <c r="C4" s="48" t="s">
        <v>934</v>
      </c>
      <c r="D4" s="48" t="s">
        <v>935</v>
      </c>
      <c r="E4" s="48" t="s">
        <v>936</v>
      </c>
      <c r="F4" s="48" t="s">
        <v>937</v>
      </c>
      <c r="G4" s="48" t="s">
        <v>938</v>
      </c>
      <c r="H4" s="48" t="s">
        <v>939</v>
      </c>
      <c r="I4" s="48" t="s">
        <v>947</v>
      </c>
      <c r="J4" s="48" t="s">
        <v>940</v>
      </c>
      <c r="K4" s="48" t="s">
        <v>941</v>
      </c>
      <c r="L4" s="48" t="s">
        <v>942</v>
      </c>
      <c r="M4" s="48" t="s">
        <v>943</v>
      </c>
      <c r="N4" s="48" t="s">
        <v>944</v>
      </c>
      <c r="O4" s="48" t="s">
        <v>945</v>
      </c>
      <c r="P4" s="49" t="s">
        <v>946</v>
      </c>
    </row>
    <row r="5" spans="1:16" s="4" customFormat="1" ht="75" customHeight="1" thickBot="1" x14ac:dyDescent="0.3">
      <c r="A5" s="55">
        <v>1</v>
      </c>
      <c r="B5" s="7" t="s">
        <v>321</v>
      </c>
      <c r="C5" s="7" t="s">
        <v>322</v>
      </c>
      <c r="D5" s="7" t="s">
        <v>33</v>
      </c>
      <c r="E5" s="7" t="s">
        <v>323</v>
      </c>
      <c r="F5" s="7" t="s">
        <v>324</v>
      </c>
      <c r="G5" s="7" t="s">
        <v>325</v>
      </c>
      <c r="H5" s="7" t="s">
        <v>326</v>
      </c>
      <c r="I5" s="7" t="s">
        <v>38</v>
      </c>
      <c r="J5" s="7" t="s">
        <v>327</v>
      </c>
      <c r="K5" s="7" t="s">
        <v>328</v>
      </c>
      <c r="L5" s="7" t="s">
        <v>38</v>
      </c>
      <c r="M5" s="7" t="s">
        <v>38</v>
      </c>
      <c r="N5" s="7" t="s">
        <v>329</v>
      </c>
      <c r="O5" s="7" t="s">
        <v>330</v>
      </c>
      <c r="P5" s="8" t="s">
        <v>331</v>
      </c>
    </row>
  </sheetData>
  <phoneticPr fontId="2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8"/>
  <sheetViews>
    <sheetView workbookViewId="0">
      <selection activeCell="U7" sqref="U7"/>
    </sheetView>
  </sheetViews>
  <sheetFormatPr defaultRowHeight="15" outlineLevelCol="1" x14ac:dyDescent="0.25"/>
  <cols>
    <col min="1" max="1" width="7.42578125" customWidth="1"/>
    <col min="2" max="4" width="9.140625" style="4"/>
    <col min="5" max="5" width="27.28515625" style="4" customWidth="1"/>
    <col min="6" max="9" width="0" style="4" hidden="1" customWidth="1" outlineLevel="1"/>
    <col min="10" max="10" width="13.5703125" style="4" hidden="1" customWidth="1" outlineLevel="1"/>
    <col min="11" max="16" width="0" style="4" hidden="1" customWidth="1" outlineLevel="1"/>
    <col min="17" max="17" width="9.140625" collapsed="1"/>
  </cols>
  <sheetData>
    <row r="3" spans="1:16" ht="15.75" thickBot="1" x14ac:dyDescent="0.3"/>
    <row r="4" spans="1:16" s="4" customFormat="1" ht="30.75" thickBot="1" x14ac:dyDescent="0.3">
      <c r="A4" s="25" t="s">
        <v>948</v>
      </c>
      <c r="B4" s="26" t="s">
        <v>933</v>
      </c>
      <c r="C4" s="26" t="s">
        <v>934</v>
      </c>
      <c r="D4" s="26" t="s">
        <v>935</v>
      </c>
      <c r="E4" s="26" t="s">
        <v>936</v>
      </c>
      <c r="F4" s="26" t="s">
        <v>937</v>
      </c>
      <c r="G4" s="26" t="s">
        <v>938</v>
      </c>
      <c r="H4" s="26" t="s">
        <v>939</v>
      </c>
      <c r="I4" s="26" t="s">
        <v>947</v>
      </c>
      <c r="J4" s="26" t="s">
        <v>940</v>
      </c>
      <c r="K4" s="26" t="s">
        <v>941</v>
      </c>
      <c r="L4" s="26" t="s">
        <v>942</v>
      </c>
      <c r="M4" s="26" t="s">
        <v>943</v>
      </c>
      <c r="N4" s="26" t="s">
        <v>944</v>
      </c>
      <c r="O4" s="26" t="s">
        <v>945</v>
      </c>
      <c r="P4" s="27" t="s">
        <v>946</v>
      </c>
    </row>
    <row r="5" spans="1:16" s="4" customFormat="1" ht="113.25" customHeight="1" x14ac:dyDescent="0.25">
      <c r="A5" s="33">
        <v>1</v>
      </c>
      <c r="B5" s="17" t="s">
        <v>162</v>
      </c>
      <c r="C5" s="17" t="s">
        <v>163</v>
      </c>
      <c r="D5" s="17" t="s">
        <v>97</v>
      </c>
      <c r="E5" s="17" t="s">
        <v>164</v>
      </c>
      <c r="F5" s="17" t="s">
        <v>165</v>
      </c>
      <c r="G5" s="17" t="s">
        <v>166</v>
      </c>
      <c r="H5" s="17" t="s">
        <v>167</v>
      </c>
      <c r="I5" s="17" t="s">
        <v>38</v>
      </c>
      <c r="J5" s="17" t="s">
        <v>168</v>
      </c>
      <c r="K5" s="17" t="s">
        <v>31</v>
      </c>
      <c r="L5" s="17" t="s">
        <v>38</v>
      </c>
      <c r="M5" s="17" t="s">
        <v>38</v>
      </c>
      <c r="N5" s="17" t="s">
        <v>169</v>
      </c>
      <c r="O5" s="17" t="s">
        <v>170</v>
      </c>
      <c r="P5" s="18" t="s">
        <v>171</v>
      </c>
    </row>
    <row r="6" spans="1:16" s="4" customFormat="1" ht="83.25" customHeight="1" x14ac:dyDescent="0.25">
      <c r="A6" s="33">
        <v>2</v>
      </c>
      <c r="B6" s="5" t="s">
        <v>362</v>
      </c>
      <c r="C6" s="5" t="s">
        <v>363</v>
      </c>
      <c r="D6" s="5" t="s">
        <v>33</v>
      </c>
      <c r="E6" s="5" t="s">
        <v>364</v>
      </c>
      <c r="F6" s="5" t="s">
        <v>165</v>
      </c>
      <c r="G6" s="5" t="s">
        <v>166</v>
      </c>
      <c r="H6" s="5" t="s">
        <v>167</v>
      </c>
      <c r="I6" s="5" t="s">
        <v>38</v>
      </c>
      <c r="J6" s="5" t="s">
        <v>365</v>
      </c>
      <c r="K6" s="5" t="s">
        <v>133</v>
      </c>
      <c r="L6" s="5" t="s">
        <v>38</v>
      </c>
      <c r="M6" s="5" t="s">
        <v>38</v>
      </c>
      <c r="N6" s="5" t="s">
        <v>169</v>
      </c>
      <c r="O6" s="5" t="s">
        <v>366</v>
      </c>
      <c r="P6" s="6" t="s">
        <v>366</v>
      </c>
    </row>
    <row r="7" spans="1:16" s="4" customFormat="1" ht="65.25" customHeight="1" x14ac:dyDescent="0.25">
      <c r="A7" s="33">
        <v>3</v>
      </c>
      <c r="B7" s="5" t="s">
        <v>462</v>
      </c>
      <c r="C7" s="5" t="s">
        <v>463</v>
      </c>
      <c r="D7" s="5" t="s">
        <v>33</v>
      </c>
      <c r="E7" s="5" t="s">
        <v>464</v>
      </c>
      <c r="F7" s="5" t="s">
        <v>165</v>
      </c>
      <c r="G7" s="5" t="s">
        <v>166</v>
      </c>
      <c r="H7" s="5" t="s">
        <v>167</v>
      </c>
      <c r="I7" s="5" t="s">
        <v>38</v>
      </c>
      <c r="J7" s="5" t="s">
        <v>365</v>
      </c>
      <c r="K7" s="5" t="s">
        <v>352</v>
      </c>
      <c r="L7" s="5" t="s">
        <v>38</v>
      </c>
      <c r="M7" s="5" t="s">
        <v>38</v>
      </c>
      <c r="N7" s="5" t="s">
        <v>169</v>
      </c>
      <c r="O7" s="5" t="s">
        <v>465</v>
      </c>
      <c r="P7" s="6" t="s">
        <v>466</v>
      </c>
    </row>
    <row r="8" spans="1:16" s="4" customFormat="1" ht="70.5" customHeight="1" thickBot="1" x14ac:dyDescent="0.3">
      <c r="A8" s="33">
        <v>4</v>
      </c>
      <c r="B8" s="7" t="s">
        <v>745</v>
      </c>
      <c r="C8" s="7" t="s">
        <v>746</v>
      </c>
      <c r="D8" s="7" t="s">
        <v>511</v>
      </c>
      <c r="E8" s="7" t="s">
        <v>747</v>
      </c>
      <c r="F8" s="7" t="s">
        <v>165</v>
      </c>
      <c r="G8" s="7" t="s">
        <v>166</v>
      </c>
      <c r="H8" s="7" t="s">
        <v>167</v>
      </c>
      <c r="I8" s="7" t="s">
        <v>38</v>
      </c>
      <c r="J8" s="7" t="s">
        <v>365</v>
      </c>
      <c r="K8" s="7" t="s">
        <v>352</v>
      </c>
      <c r="L8" s="7" t="s">
        <v>38</v>
      </c>
      <c r="M8" s="7" t="s">
        <v>38</v>
      </c>
      <c r="N8" s="7" t="s">
        <v>169</v>
      </c>
      <c r="O8" s="7" t="s">
        <v>748</v>
      </c>
      <c r="P8" s="8" t="s">
        <v>748</v>
      </c>
    </row>
  </sheetData>
  <phoneticPr fontId="2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"/>
  <sheetViews>
    <sheetView workbookViewId="0">
      <selection activeCell="U8" sqref="U8"/>
    </sheetView>
  </sheetViews>
  <sheetFormatPr defaultRowHeight="15" outlineLevelCol="1" x14ac:dyDescent="0.25"/>
  <cols>
    <col min="2" max="2" width="9.140625" style="4"/>
    <col min="3" max="3" width="13" style="4" customWidth="1"/>
    <col min="4" max="4" width="9.140625" style="4"/>
    <col min="5" max="5" width="17.42578125" style="4" customWidth="1"/>
    <col min="6" max="16" width="0" style="4" hidden="1" customWidth="1" outlineLevel="1"/>
    <col min="17" max="17" width="9.140625" collapsed="1"/>
  </cols>
  <sheetData>
    <row r="2" spans="1:16" ht="15.75" thickBot="1" x14ac:dyDescent="0.3"/>
    <row r="3" spans="1:16" s="4" customFormat="1" ht="32.25" thickBot="1" x14ac:dyDescent="0.3">
      <c r="A3" s="22" t="s">
        <v>949</v>
      </c>
      <c r="B3" s="28" t="s">
        <v>933</v>
      </c>
      <c r="C3" s="28" t="s">
        <v>934</v>
      </c>
      <c r="D3" s="28" t="s">
        <v>935</v>
      </c>
      <c r="E3" s="28" t="s">
        <v>936</v>
      </c>
      <c r="F3" s="28" t="s">
        <v>937</v>
      </c>
      <c r="G3" s="28" t="s">
        <v>938</v>
      </c>
      <c r="H3" s="28" t="s">
        <v>939</v>
      </c>
      <c r="I3" s="28" t="s">
        <v>947</v>
      </c>
      <c r="J3" s="28" t="s">
        <v>940</v>
      </c>
      <c r="K3" s="28" t="s">
        <v>941</v>
      </c>
      <c r="L3" s="28" t="s">
        <v>942</v>
      </c>
      <c r="M3" s="28" t="s">
        <v>943</v>
      </c>
      <c r="N3" s="28" t="s">
        <v>944</v>
      </c>
      <c r="O3" s="28" t="s">
        <v>945</v>
      </c>
      <c r="P3" s="29" t="s">
        <v>946</v>
      </c>
    </row>
    <row r="4" spans="1:16" s="4" customFormat="1" ht="78" customHeight="1" x14ac:dyDescent="0.25">
      <c r="A4" s="33">
        <v>1</v>
      </c>
      <c r="B4" s="17" t="s">
        <v>53</v>
      </c>
      <c r="C4" s="17" t="s">
        <v>66</v>
      </c>
      <c r="D4" s="17" t="s">
        <v>33</v>
      </c>
      <c r="E4" s="17" t="s">
        <v>67</v>
      </c>
      <c r="F4" s="17" t="s">
        <v>68</v>
      </c>
      <c r="G4" s="17" t="s">
        <v>69</v>
      </c>
      <c r="H4" s="17" t="s">
        <v>70</v>
      </c>
      <c r="I4" s="17" t="s">
        <v>38</v>
      </c>
      <c r="J4" s="17" t="s">
        <v>71</v>
      </c>
      <c r="K4" s="17" t="s">
        <v>56</v>
      </c>
      <c r="L4" s="17" t="s">
        <v>38</v>
      </c>
      <c r="M4" s="17" t="s">
        <v>38</v>
      </c>
      <c r="N4" s="17" t="s">
        <v>72</v>
      </c>
      <c r="O4" s="17" t="s">
        <v>73</v>
      </c>
      <c r="P4" s="18" t="s">
        <v>73</v>
      </c>
    </row>
    <row r="5" spans="1:16" s="4" customFormat="1" ht="140.25" customHeight="1" x14ac:dyDescent="0.25">
      <c r="A5" s="34">
        <v>2</v>
      </c>
      <c r="B5" s="5" t="s">
        <v>133</v>
      </c>
      <c r="C5" s="5" t="s">
        <v>134</v>
      </c>
      <c r="D5" s="5" t="s">
        <v>97</v>
      </c>
      <c r="E5" s="5" t="s">
        <v>135</v>
      </c>
      <c r="F5" s="5" t="s">
        <v>136</v>
      </c>
      <c r="G5" s="5" t="s">
        <v>69</v>
      </c>
      <c r="H5" s="5" t="s">
        <v>70</v>
      </c>
      <c r="I5" s="5" t="s">
        <v>38</v>
      </c>
      <c r="J5" s="5" t="s">
        <v>137</v>
      </c>
      <c r="K5" s="5" t="s">
        <v>138</v>
      </c>
      <c r="L5" s="5" t="s">
        <v>38</v>
      </c>
      <c r="M5" s="5" t="s">
        <v>38</v>
      </c>
      <c r="N5" s="5" t="s">
        <v>72</v>
      </c>
      <c r="O5" s="5" t="s">
        <v>139</v>
      </c>
      <c r="P5" s="6" t="s">
        <v>140</v>
      </c>
    </row>
    <row r="6" spans="1:16" s="4" customFormat="1" ht="113.25" customHeight="1" thickBot="1" x14ac:dyDescent="0.3">
      <c r="A6" s="35">
        <v>3</v>
      </c>
      <c r="B6" s="7" t="s">
        <v>371</v>
      </c>
      <c r="C6" s="7" t="s">
        <v>372</v>
      </c>
      <c r="D6" s="7" t="s">
        <v>33</v>
      </c>
      <c r="E6" s="7" t="s">
        <v>373</v>
      </c>
      <c r="F6" s="7" t="s">
        <v>136</v>
      </c>
      <c r="G6" s="7" t="s">
        <v>69</v>
      </c>
      <c r="H6" s="7" t="s">
        <v>70</v>
      </c>
      <c r="I6" s="7" t="s">
        <v>38</v>
      </c>
      <c r="J6" s="7" t="s">
        <v>374</v>
      </c>
      <c r="K6" s="7" t="s">
        <v>289</v>
      </c>
      <c r="L6" s="7" t="s">
        <v>38</v>
      </c>
      <c r="M6" s="7" t="s">
        <v>38</v>
      </c>
      <c r="N6" s="7" t="s">
        <v>72</v>
      </c>
      <c r="O6" s="7" t="s">
        <v>375</v>
      </c>
      <c r="P6" s="8" t="s">
        <v>376</v>
      </c>
    </row>
  </sheetData>
  <phoneticPr fontId="2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"/>
  <sheetViews>
    <sheetView workbookViewId="0">
      <selection activeCell="S10" sqref="S10"/>
    </sheetView>
  </sheetViews>
  <sheetFormatPr defaultRowHeight="15" outlineLevelCol="1" x14ac:dyDescent="0.25"/>
  <cols>
    <col min="2" max="2" width="6.140625" customWidth="1"/>
    <col min="3" max="3" width="14.7109375" customWidth="1"/>
    <col min="5" max="5" width="29.28515625" customWidth="1"/>
    <col min="6" max="16" width="0" hidden="1" customWidth="1" outlineLevel="1"/>
    <col min="17" max="17" width="9.140625" collapsed="1"/>
  </cols>
  <sheetData>
    <row r="2" spans="1:16" ht="15.75" thickBot="1" x14ac:dyDescent="0.3"/>
    <row r="3" spans="1:16" s="4" customFormat="1" ht="30.75" thickBot="1" x14ac:dyDescent="0.3">
      <c r="A3" s="25" t="s">
        <v>948</v>
      </c>
      <c r="B3" s="26" t="s">
        <v>933</v>
      </c>
      <c r="C3" s="26" t="s">
        <v>934</v>
      </c>
      <c r="D3" s="26" t="s">
        <v>935</v>
      </c>
      <c r="E3" s="26" t="s">
        <v>936</v>
      </c>
      <c r="F3" s="26" t="s">
        <v>937</v>
      </c>
      <c r="G3" s="26" t="s">
        <v>938</v>
      </c>
      <c r="H3" s="26" t="s">
        <v>939</v>
      </c>
      <c r="I3" s="26" t="s">
        <v>947</v>
      </c>
      <c r="J3" s="26" t="s">
        <v>940</v>
      </c>
      <c r="K3" s="26" t="s">
        <v>941</v>
      </c>
      <c r="L3" s="26" t="s">
        <v>942</v>
      </c>
      <c r="M3" s="26" t="s">
        <v>943</v>
      </c>
      <c r="N3" s="26" t="s">
        <v>944</v>
      </c>
      <c r="O3" s="26" t="s">
        <v>945</v>
      </c>
      <c r="P3" s="27" t="s">
        <v>946</v>
      </c>
    </row>
    <row r="4" spans="1:16" s="4" customFormat="1" ht="81.75" customHeight="1" x14ac:dyDescent="0.25">
      <c r="A4" s="33">
        <v>1</v>
      </c>
      <c r="B4" s="17" t="s">
        <v>105</v>
      </c>
      <c r="C4" s="17" t="s">
        <v>106</v>
      </c>
      <c r="D4" s="17" t="s">
        <v>97</v>
      </c>
      <c r="E4" s="17" t="s">
        <v>107</v>
      </c>
      <c r="F4" s="17" t="s">
        <v>108</v>
      </c>
      <c r="G4" s="17" t="s">
        <v>109</v>
      </c>
      <c r="H4" s="17" t="s">
        <v>110</v>
      </c>
      <c r="I4" s="17" t="s">
        <v>38</v>
      </c>
      <c r="J4" s="17" t="s">
        <v>111</v>
      </c>
      <c r="K4" s="17" t="s">
        <v>31</v>
      </c>
      <c r="L4" s="17" t="s">
        <v>38</v>
      </c>
      <c r="M4" s="17" t="s">
        <v>38</v>
      </c>
      <c r="N4" s="17" t="s">
        <v>112</v>
      </c>
      <c r="O4" s="17" t="s">
        <v>113</v>
      </c>
      <c r="P4" s="18" t="s">
        <v>114</v>
      </c>
    </row>
    <row r="5" spans="1:16" s="4" customFormat="1" ht="45" x14ac:dyDescent="0.25">
      <c r="A5" s="34">
        <v>2</v>
      </c>
      <c r="B5" s="5" t="s">
        <v>283</v>
      </c>
      <c r="C5" s="5" t="s">
        <v>284</v>
      </c>
      <c r="D5" s="5" t="s">
        <v>33</v>
      </c>
      <c r="E5" s="5" t="s">
        <v>285</v>
      </c>
      <c r="F5" s="5" t="s">
        <v>286</v>
      </c>
      <c r="G5" s="5" t="s">
        <v>109</v>
      </c>
      <c r="H5" s="5" t="s">
        <v>110</v>
      </c>
      <c r="I5" s="5" t="s">
        <v>38</v>
      </c>
      <c r="J5" s="5" t="s">
        <v>184</v>
      </c>
      <c r="K5" s="5" t="s">
        <v>287</v>
      </c>
      <c r="L5" s="5" t="s">
        <v>38</v>
      </c>
      <c r="M5" s="5" t="s">
        <v>38</v>
      </c>
      <c r="N5" s="5" t="s">
        <v>112</v>
      </c>
      <c r="O5" s="5" t="s">
        <v>288</v>
      </c>
      <c r="P5" s="6" t="s">
        <v>288</v>
      </c>
    </row>
    <row r="6" spans="1:16" s="4" customFormat="1" ht="45.75" thickBot="1" x14ac:dyDescent="0.3">
      <c r="A6" s="35">
        <v>3</v>
      </c>
      <c r="B6" s="7" t="s">
        <v>350</v>
      </c>
      <c r="C6" s="7" t="s">
        <v>367</v>
      </c>
      <c r="D6" s="7" t="s">
        <v>33</v>
      </c>
      <c r="E6" s="7" t="s">
        <v>368</v>
      </c>
      <c r="F6" s="7" t="s">
        <v>108</v>
      </c>
      <c r="G6" s="7" t="s">
        <v>109</v>
      </c>
      <c r="H6" s="7" t="s">
        <v>110</v>
      </c>
      <c r="I6" s="7" t="s">
        <v>38</v>
      </c>
      <c r="J6" s="7" t="s">
        <v>369</v>
      </c>
      <c r="K6" s="7" t="s">
        <v>31</v>
      </c>
      <c r="L6" s="7" t="s">
        <v>38</v>
      </c>
      <c r="M6" s="7" t="s">
        <v>38</v>
      </c>
      <c r="N6" s="7" t="s">
        <v>112</v>
      </c>
      <c r="O6" s="7" t="s">
        <v>370</v>
      </c>
      <c r="P6" s="8" t="s">
        <v>370</v>
      </c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</vt:i4>
      </vt:variant>
    </vt:vector>
  </HeadingPairs>
  <TitlesOfParts>
    <vt:vector size="17" baseType="lpstr">
      <vt:lpstr>Свод до 31.12.2009</vt:lpstr>
      <vt:lpstr>СПб</vt:lpstr>
      <vt:lpstr>Тосненский</vt:lpstr>
      <vt:lpstr>Тихвинский</vt:lpstr>
      <vt:lpstr>Сланцевский</vt:lpstr>
      <vt:lpstr>Подпорожский</vt:lpstr>
      <vt:lpstr>Приозерский</vt:lpstr>
      <vt:lpstr>Лужский</vt:lpstr>
      <vt:lpstr>Бокситогорский</vt:lpstr>
      <vt:lpstr>Волосовский</vt:lpstr>
      <vt:lpstr>Всеволожский</vt:lpstr>
      <vt:lpstr>Выборгский-</vt:lpstr>
      <vt:lpstr>Гатчинский</vt:lpstr>
      <vt:lpstr>Кингисеппский</vt:lpstr>
      <vt:lpstr>ГОДОВОЙ ПЛАН</vt:lpstr>
      <vt:lpstr>'ГОДОВОЙ ПЛАН'!Область_печати</vt:lpstr>
      <vt:lpstr>СПб!Область_печати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knark</dc:creator>
  <cp:lastModifiedBy>Kurakin</cp:lastModifiedBy>
  <cp:lastPrinted>2024-12-27T10:05:02Z</cp:lastPrinted>
  <dcterms:created xsi:type="dcterms:W3CDTF">2010-03-16T06:13:10Z</dcterms:created>
  <dcterms:modified xsi:type="dcterms:W3CDTF">2025-12-26T09:56:32Z</dcterms:modified>
</cp:coreProperties>
</file>